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FAE\A&amp;A\Federal\Federal Testing Templates\JFS CR404 Recap\2023.07\"/>
    </mc:Choice>
  </mc:AlternateContent>
  <xr:revisionPtr revIDLastSave="0" documentId="13_ncr:1_{38B4E5FF-5F91-4362-BD02-7B7FA2C07757}" xr6:coauthVersionLast="47" xr6:coauthVersionMax="47" xr10:uidLastSave="{00000000-0000-0000-0000-000000000000}"/>
  <bookViews>
    <workbookView xWindow="825" yWindow="-120" windowWidth="28095" windowHeight="16440" tabRatio="897" xr2:uid="{00000000-000D-0000-FFFF-FFFF00000000}"/>
  </bookViews>
  <sheets>
    <sheet name="JFS Lead sheet" sheetId="7" r:id="rId1"/>
    <sheet name="Any Sample Size" sheetId="2" state="hidden" r:id="rId2"/>
    <sheet name="Sheet3" sheetId="5" state="hidden" r:id="rId3"/>
    <sheet name="small population" sheetId="6" state="hidden" r:id="rId4"/>
  </sheets>
  <definedNames>
    <definedName name="TMB1149161997">#REF!</definedName>
    <definedName name="TMB1155412365">#REF!</definedName>
    <definedName name="TMB1997205237">#REF!</definedName>
    <definedName name="TMB905231742">#REF!</definedName>
    <definedName name="TMB914439181">#REF!</definedName>
    <definedName name="TMB974914706">#REF!</definedName>
  </definedNames>
  <calcPr calcId="191029"/>
  <customWorkbookViews>
    <customWorkbookView name="Jesse M. Carroll - Personal View" guid="{56E0E091-6629-491F-A932-7845562D48F5}" mergeInterval="0" personalView="1" maximized="1" windowWidth="1920" windowHeight="858" activeSheetId="1"/>
    <customWorkbookView name="Michael G. Schmidt - Personal View" guid="{D69A599F-6E96-4E0D-987C-FDACDEBA3CA0}" mergeInterval="0" personalView="1" maximized="1" windowWidth="1276" windowHeight="802" activeSheetId="1"/>
    <customWorkbookView name="Rhonda L. Kline - Personal View" guid="{9287A39F-E9CD-4C67-917F-9EE4346FE414}" mergeInterval="0" personalView="1" maximized="1" windowWidth="1920" windowHeight="858" activeSheetId="1"/>
    <customWorkbookView name="Eric J. Kline - Personal View" guid="{4CA71AF3-4C3A-4258-84DF-71E0AA03C619}" mergeInterval="0" personalView="1" maximized="1" windowWidth="1920" windowHeight="988" activeSheetId="3"/>
    <customWorkbookView name="Ashley R. Perry - Personal View" guid="{BF3D7827-E798-4FD3-90EF-25E79D84A20B}" mergeInterval="0" personalView="1" maximized="1" windowWidth="1916" windowHeight="7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7" l="1"/>
  <c r="P21" i="7"/>
  <c r="P20" i="7"/>
  <c r="AC65" i="7" l="1"/>
  <c r="AC64" i="7"/>
  <c r="AC63" i="7"/>
  <c r="AC62" i="7"/>
  <c r="AC61" i="7"/>
  <c r="AC60" i="7"/>
  <c r="AC59" i="7"/>
  <c r="AC58" i="7"/>
  <c r="AC57" i="7"/>
  <c r="AC56" i="7"/>
  <c r="AC55" i="7"/>
  <c r="AB48" i="7"/>
  <c r="AA48" i="7"/>
  <c r="Z48" i="7"/>
  <c r="Y48" i="7"/>
  <c r="X48" i="7"/>
  <c r="W48" i="7"/>
  <c r="V48" i="7"/>
  <c r="U48" i="7"/>
  <c r="T48" i="7"/>
  <c r="S48" i="7"/>
  <c r="R48" i="7"/>
  <c r="Q48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M48" i="7"/>
  <c r="L48" i="7"/>
  <c r="K48" i="7"/>
  <c r="J48" i="7"/>
  <c r="I48" i="7"/>
  <c r="H48" i="7"/>
  <c r="G48" i="7"/>
  <c r="F48" i="7"/>
  <c r="E48" i="7"/>
  <c r="D48" i="7"/>
  <c r="C48" i="7"/>
  <c r="B48" i="7"/>
  <c r="N70" i="7"/>
  <c r="AE25" i="7" l="1"/>
  <c r="AE41" i="7"/>
  <c r="AE33" i="7"/>
  <c r="AE32" i="7"/>
  <c r="AE24" i="7"/>
  <c r="AE21" i="7"/>
  <c r="AE29" i="7"/>
  <c r="AE23" i="7"/>
  <c r="AE31" i="7"/>
  <c r="AE39" i="7"/>
  <c r="AE45" i="7"/>
  <c r="AE37" i="7"/>
  <c r="AE28" i="7"/>
  <c r="AE22" i="7"/>
  <c r="AE30" i="7"/>
  <c r="AE38" i="7"/>
  <c r="AE35" i="7"/>
  <c r="AE27" i="7"/>
  <c r="AE43" i="7"/>
  <c r="AE36" i="7"/>
  <c r="AE20" i="7"/>
  <c r="AE44" i="7"/>
  <c r="AE46" i="7"/>
  <c r="AE26" i="7"/>
  <c r="AE34" i="7"/>
  <c r="AE42" i="7"/>
  <c r="AE40" i="7"/>
  <c r="AE70" i="7"/>
  <c r="AC48" i="7"/>
  <c r="N48" i="7"/>
  <c r="P65" i="7" l="1"/>
  <c r="P64" i="7"/>
  <c r="P63" i="7"/>
  <c r="P62" i="7"/>
  <c r="P61" i="7"/>
  <c r="P60" i="7"/>
  <c r="P59" i="7"/>
  <c r="N61" i="7"/>
  <c r="AE61" i="7" s="1"/>
  <c r="N60" i="7"/>
  <c r="AE60" i="7" s="1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K67" i="7"/>
  <c r="K72" i="7" s="1"/>
  <c r="J67" i="7"/>
  <c r="J72" i="7" s="1"/>
  <c r="I67" i="7"/>
  <c r="I72" i="7" s="1"/>
  <c r="H67" i="7"/>
  <c r="H72" i="7" s="1"/>
  <c r="N62" i="7"/>
  <c r="AE62" i="7" s="1"/>
  <c r="P58" i="7"/>
  <c r="P57" i="7"/>
  <c r="P56" i="7"/>
  <c r="P55" i="7"/>
  <c r="N63" i="7" l="1"/>
  <c r="AE63" i="7" s="1"/>
  <c r="C67" i="7" l="1"/>
  <c r="C72" i="7" s="1"/>
  <c r="N69" i="7" l="1"/>
  <c r="AE69" i="7" s="1"/>
  <c r="N64" i="7" l="1"/>
  <c r="AE64" i="7" s="1"/>
  <c r="L67" i="7" l="1"/>
  <c r="L72" i="7" s="1"/>
  <c r="M67" i="7"/>
  <c r="M72" i="7" s="1"/>
  <c r="W67" i="7"/>
  <c r="W72" i="7" s="1"/>
  <c r="X67" i="7"/>
  <c r="X72" i="7" s="1"/>
  <c r="Y67" i="7"/>
  <c r="Y72" i="7" s="1"/>
  <c r="Z67" i="7"/>
  <c r="Z72" i="7" s="1"/>
  <c r="AA67" i="7"/>
  <c r="AA72" i="7" s="1"/>
  <c r="AB67" i="7"/>
  <c r="AB72" i="7" s="1"/>
  <c r="T67" i="7"/>
  <c r="T72" i="7" s="1"/>
  <c r="U67" i="7"/>
  <c r="U72" i="7" s="1"/>
  <c r="V67" i="7"/>
  <c r="V72" i="7" s="1"/>
  <c r="E67" i="7"/>
  <c r="E72" i="7" s="1"/>
  <c r="F67" i="7"/>
  <c r="F72" i="7" s="1"/>
  <c r="G67" i="7"/>
  <c r="G72" i="7" s="1"/>
  <c r="D67" i="7"/>
  <c r="D72" i="7" s="1"/>
  <c r="N59" i="7"/>
  <c r="AE59" i="7" s="1"/>
  <c r="S67" i="7"/>
  <c r="S72" i="7" s="1"/>
  <c r="R67" i="7"/>
  <c r="R72" i="7" s="1"/>
  <c r="R76" i="7" s="1"/>
  <c r="R119" i="7" s="1"/>
  <c r="Q67" i="7"/>
  <c r="Q72" i="7" s="1"/>
  <c r="B67" i="7"/>
  <c r="B72" i="7" s="1"/>
  <c r="N66" i="7"/>
  <c r="Q76" i="7" l="1"/>
  <c r="Q119" i="7" s="1"/>
  <c r="S76" i="7"/>
  <c r="S119" i="7" s="1"/>
  <c r="N56" i="7"/>
  <c r="AE56" i="7" s="1"/>
  <c r="N57" i="7"/>
  <c r="AE57" i="7" s="1"/>
  <c r="N58" i="7"/>
  <c r="AE58" i="7" s="1"/>
  <c r="N65" i="7"/>
  <c r="AE65" i="7" s="1"/>
  <c r="N55" i="7" l="1"/>
  <c r="AE55" i="7" s="1"/>
  <c r="AA76" i="7" l="1"/>
  <c r="AA119" i="7" s="1"/>
  <c r="T76" i="7"/>
  <c r="T119" i="7" s="1"/>
  <c r="AC67" i="7"/>
  <c r="N67" i="7"/>
  <c r="N72" i="7" s="1"/>
  <c r="U76" i="7"/>
  <c r="U119" i="7" s="1"/>
  <c r="Y76" i="7"/>
  <c r="Y119" i="7" s="1"/>
  <c r="Z76" i="7"/>
  <c r="Z119" i="7" s="1"/>
  <c r="V76" i="7"/>
  <c r="V119" i="7" s="1"/>
  <c r="W76" i="7"/>
  <c r="W119" i="7" s="1"/>
  <c r="X76" i="7"/>
  <c r="X119" i="7" s="1"/>
  <c r="AB76" i="7"/>
  <c r="AB119" i="7" s="1"/>
  <c r="AE67" i="7" l="1"/>
  <c r="AC72" i="7"/>
  <c r="AE72" i="7" s="1"/>
  <c r="AE48" i="7"/>
  <c r="AE76" i="7" l="1"/>
  <c r="AC76" i="7"/>
  <c r="AC119" i="7" s="1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AC121" i="7" l="1"/>
  <c r="B6" i="2"/>
  <c r="B7" i="2" s="1"/>
  <c r="B11" i="2" s="1"/>
  <c r="B13" i="2" s="1"/>
  <c r="B15" i="2" s="1"/>
  <c r="A19" i="2" s="1"/>
  <c r="A18" i="2" l="1"/>
  <c r="A20" i="2"/>
</calcChain>
</file>

<file path=xl/sharedStrings.xml><?xml version="1.0" encoding="utf-8"?>
<sst xmlns="http://schemas.openxmlformats.org/spreadsheetml/2006/main" count="145" uniqueCount="78">
  <si>
    <t>Account Balance</t>
  </si>
  <si>
    <t>Computing Upper-limit Exposure</t>
  </si>
  <si>
    <t>Computing the Significance of the exposure to the effected opinion units</t>
  </si>
  <si>
    <r>
      <t>1.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Sample size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</si>
  <si>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Deviations found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</si>
  <si>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Upper-limit percentage of exposure to deviation (Insert the per cent from Table A-4)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</si>
  <si>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Exposure(Row 3 x account balance subject to the control)</t>
    </r>
  </si>
  <si>
    <r>
      <t>1.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Exposure, from table above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</si>
  <si>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Total assets (“balance sheet” controls) or total expenditure (“activity statement” controls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</si>
  <si>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Per cent (row 1 divided by row 2)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</si>
  <si>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Materiality percentage, from ASM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</si>
  <si>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Row 3 divided by row 4</t>
    </r>
  </si>
  <si>
    <t>Row 5 is equal to or greater than 100%, the deficiency is normally a material weakness.</t>
  </si>
  <si>
    <t>Row 5 is between 40% -- 100%, the deficiency is normally a significant deficiency.</t>
  </si>
  <si>
    <t>Row 5 is less than 40%, we may report the deficiency in the management letter, but should carefully consider whether the matter still “merits attention by those charged with governance.”</t>
  </si>
  <si>
    <t>Total</t>
  </si>
  <si>
    <t>Population</t>
  </si>
  <si>
    <t>Sample Size</t>
  </si>
  <si>
    <t>P</t>
  </si>
  <si>
    <t>Small Sample Utilized: per AICPA Sampling Guide 3.62 No deviations allowed in a small sample because of the implications if found! See AOSAM 35900 for further guidance.</t>
  </si>
  <si>
    <t>Select a sample size above</t>
  </si>
  <si>
    <t>Small Sample Utilized: per AICPA Sampling Guide 3.62 No expected error allowed in a small sample because of the implications if found! See AOSAM 35900 for further guidance.</t>
  </si>
  <si>
    <t>Program 010 Expenditures</t>
  </si>
  <si>
    <t>Program 020 Expenditures</t>
  </si>
  <si>
    <t>IM - Shared Costs</t>
  </si>
  <si>
    <t>IM - RMS</t>
  </si>
  <si>
    <t>Month</t>
  </si>
  <si>
    <t>Grant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</si>
  <si>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</si>
  <si>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</si>
  <si>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</si>
  <si>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</si>
  <si>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</si>
  <si>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</si>
  <si>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</si>
  <si>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</si>
  <si>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</si>
  <si>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</si>
  <si>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</si>
  <si>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</si>
  <si>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Program 030 Expenditures</t>
  </si>
  <si>
    <t>SS - Shared Costs</t>
  </si>
  <si>
    <t>SS - RMS</t>
  </si>
  <si>
    <t>Total All Grants</t>
  </si>
  <si>
    <t>Source:</t>
  </si>
  <si>
    <t>Grand</t>
  </si>
  <si>
    <t>Child Support - Shared Cost</t>
  </si>
  <si>
    <t>CFIS CR404 Expenditure Recap</t>
  </si>
  <si>
    <t>General Ledger Report Comparison:</t>
  </si>
  <si>
    <t>010, 020, 030 - Indirect (From above)</t>
  </si>
  <si>
    <t>Allocated Costs by Program/Activity (CR404)</t>
  </si>
  <si>
    <t>.</t>
  </si>
  <si>
    <t xml:space="preserve">Other - Local </t>
  </si>
  <si>
    <t xml:space="preserve">JFS Lead Sheet </t>
  </si>
  <si>
    <t>Auditor Notes:</t>
  </si>
  <si>
    <t xml:space="preserve">This template needs to be tailored to the specific facts and circumstances of the audit. </t>
  </si>
  <si>
    <r>
      <t xml:space="preserve">   Gray cells </t>
    </r>
    <r>
      <rPr>
        <b/>
        <sz val="11"/>
        <color rgb="FF000000"/>
        <rFont val="Calibri"/>
        <family val="2"/>
      </rPr>
      <t>must</t>
    </r>
    <r>
      <rPr>
        <sz val="11"/>
        <color rgb="FF000000"/>
        <rFont val="Calibri"/>
        <family val="2"/>
      </rPr>
      <t xml:space="preserve"> be updated with audit-specific information. </t>
    </r>
  </si>
  <si>
    <t>[Entity Name]</t>
  </si>
  <si>
    <t>[County Name]</t>
  </si>
  <si>
    <t>[Audit Period]</t>
  </si>
  <si>
    <t xml:space="preserve">Objective: </t>
  </si>
  <si>
    <t xml:space="preserve">To recap expenditures allocated using FTE and RMS calcualtions by grant to be use as support for populations during testing. </t>
  </si>
  <si>
    <t xml:space="preserve">Results: </t>
  </si>
  <si>
    <t>Program Objective Line Item</t>
  </si>
  <si>
    <t xml:space="preserve">{Use the CR404 Report to determine applicable </t>
  </si>
  <si>
    <t xml:space="preserve">program objective line items and enter amounts </t>
  </si>
  <si>
    <t>in respective monthly to the right}</t>
  </si>
  <si>
    <t xml:space="preserve">applicable direct program objective line items and enter </t>
  </si>
  <si>
    <t>amounts in total column to the right}</t>
  </si>
  <si>
    <t>{Enter CR301 Receipt Amount from Indirect Cost Breakdown}</t>
  </si>
  <si>
    <t>Variance</t>
  </si>
  <si>
    <t>Link to Indirect Cost Breakdown</t>
  </si>
  <si>
    <t xml:space="preserve">{This should agree, if not discuss </t>
  </si>
  <si>
    <t>with Fiscal Officer other possible factors.}</t>
  </si>
  <si>
    <t xml:space="preserve">{There should be a zero variance, if not discuss </t>
  </si>
  <si>
    <t>Direct Expenditures from LR361 General Ledger Report:</t>
  </si>
  <si>
    <t xml:space="preserve">{Use the LR361 General Ledger Report to determine </t>
  </si>
  <si>
    <t>{Enter Total Expenditures from the LR361 Report}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</si>
</sst>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&quot;$&quot;#,##0.0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 vertical="top" wrapText="1" indent="2"/>
      <protection locked="0"/>
    </xf>
    <xf numFmtId="0" fontId="0" fillId="0" borderId="3" xfId="0" applyBorder="1" applyAlignment="1" applyProtection="1">
      <alignment horizontal="left" vertical="top" wrapText="1" indent="2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left" vertical="top" wrapText="1" indent="2"/>
      <protection locked="0"/>
    </xf>
    <xf numFmtId="164" fontId="0" fillId="0" borderId="4" xfId="0" applyNumberFormat="1" applyBorder="1"/>
    <xf numFmtId="0" fontId="0" fillId="0" borderId="0" xfId="0" applyAlignment="1">
      <alignment horizontal="left"/>
    </xf>
    <xf numFmtId="165" fontId="0" fillId="0" borderId="10" xfId="0" applyNumberFormat="1" applyBorder="1" applyProtection="1">
      <protection locked="0"/>
    </xf>
    <xf numFmtId="165" fontId="0" fillId="0" borderId="6" xfId="0" applyNumberFormat="1" applyBorder="1"/>
    <xf numFmtId="165" fontId="0" fillId="0" borderId="8" xfId="0" applyNumberFormat="1" applyBorder="1"/>
    <xf numFmtId="0" fontId="0" fillId="0" borderId="8" xfId="0" applyBorder="1" applyProtection="1">
      <protection locked="0"/>
    </xf>
    <xf numFmtId="165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/>
    <xf numFmtId="43" fontId="1" fillId="0" borderId="0" xfId="1" applyFont="1" applyFill="1"/>
    <xf numFmtId="43" fontId="0" fillId="0" borderId="0" xfId="1" applyFont="1" applyFill="1"/>
    <xf numFmtId="43" fontId="5" fillId="0" borderId="0" xfId="2" applyNumberFormat="1" applyFill="1" applyAlignment="1" applyProtection="1"/>
    <xf numFmtId="43" fontId="1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4" fillId="0" borderId="0" xfId="1" applyFont="1" applyFill="1"/>
    <xf numFmtId="0" fontId="0" fillId="0" borderId="0" xfId="1" applyNumberFormat="1" applyFont="1" applyFill="1" applyAlignment="1">
      <alignment horizontal="center"/>
    </xf>
    <xf numFmtId="43" fontId="1" fillId="0" borderId="0" xfId="1" applyFont="1" applyFill="1" applyBorder="1" applyAlignment="1">
      <alignment horizontal="center"/>
    </xf>
    <xf numFmtId="43" fontId="0" fillId="0" borderId="0" xfId="0" applyNumberFormat="1"/>
    <xf numFmtId="43" fontId="0" fillId="0" borderId="13" xfId="1" applyFont="1" applyFill="1" applyBorder="1"/>
    <xf numFmtId="43" fontId="0" fillId="0" borderId="12" xfId="1" applyFont="1" applyFill="1" applyBorder="1"/>
    <xf numFmtId="43" fontId="6" fillId="0" borderId="0" xfId="1" applyFont="1" applyFill="1" applyAlignment="1">
      <alignment horizontal="center"/>
    </xf>
    <xf numFmtId="43" fontId="7" fillId="0" borderId="0" xfId="1" applyFont="1" applyFill="1"/>
    <xf numFmtId="43" fontId="0" fillId="0" borderId="0" xfId="1" applyFont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43" fontId="0" fillId="3" borderId="0" xfId="1" applyFont="1" applyFill="1"/>
    <xf numFmtId="43" fontId="0" fillId="3" borderId="12" xfId="1" applyFont="1" applyFill="1" applyBorder="1"/>
    <xf numFmtId="43" fontId="8" fillId="3" borderId="0" xfId="1" applyFont="1" applyFill="1"/>
    <xf numFmtId="43" fontId="0" fillId="3" borderId="0" xfId="1" quotePrefix="1" applyFont="1" applyFill="1"/>
    <xf numFmtId="43" fontId="0" fillId="0" borderId="0" xfId="1" applyFont="1" applyFill="1" applyBorder="1"/>
    <xf numFmtId="43" fontId="0" fillId="0" borderId="0" xfId="1" applyFont="1" applyFill="1" applyAlignment="1">
      <alignment horizontal="right"/>
    </xf>
    <xf numFmtId="43" fontId="7" fillId="3" borderId="0" xfId="1" applyFont="1" applyFill="1"/>
    <xf numFmtId="43" fontId="4" fillId="3" borderId="0" xfId="1" applyFont="1" applyFill="1"/>
    <xf numFmtId="43" fontId="1" fillId="0" borderId="1" xfId="1" applyFont="1" applyFill="1" applyBorder="1" applyAlignment="1">
      <alignment horizontal="center"/>
    </xf>
    <xf numFmtId="43" fontId="1" fillId="0" borderId="11" xfId="1" applyFont="1" applyFill="1" applyBorder="1" applyAlignment="1">
      <alignment horizontal="center"/>
    </xf>
    <xf numFmtId="43" fontId="1" fillId="0" borderId="2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</cellXfs>
  <cellStyles count="4">
    <cellStyle name="Comma" xfId="1" builtinId="3"/>
    <cellStyle name="Hyperlink" xfId="2" builtinId="8"/>
    <cellStyle name="Hyperlink 2" xfId="3" xr:uid="{00000000-0005-0000-0000-000002000000}"/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66"/>
      <color rgb="FFB1A0C7"/>
      <color rgb="FFFFFFCC"/>
      <color rgb="FFE2E2E2"/>
      <color rgb="FFC0C0C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2"/>
  <sheetViews>
    <sheetView tabSelected="1" zoomScale="92" zoomScaleNormal="90" workbookViewId="0">
      <pane xSplit="1" ySplit="17" topLeftCell="B18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2.75" x14ac:dyDescent="0.2"/>
  <cols>
    <col min="1" max="1" width="48.140625" style="17" bestFit="1" customWidth="1"/>
    <col min="2" max="2" width="16.7109375" style="17" customWidth="1"/>
    <col min="3" max="3" width="14.140625" style="17" bestFit="1" customWidth="1"/>
    <col min="4" max="4" width="12.7109375" style="17" bestFit="1" customWidth="1"/>
    <col min="5" max="5" width="12.42578125" style="17" bestFit="1" customWidth="1"/>
    <col min="6" max="7" width="12.85546875" style="17" bestFit="1" customWidth="1"/>
    <col min="8" max="9" width="12.42578125" style="17" bestFit="1" customWidth="1"/>
    <col min="10" max="10" width="16.140625" style="17" bestFit="1" customWidth="1"/>
    <col min="11" max="11" width="13.42578125" style="17" bestFit="1" customWidth="1"/>
    <col min="12" max="12" width="15.42578125" style="17" bestFit="1" customWidth="1"/>
    <col min="13" max="13" width="15.140625" style="17" bestFit="1" customWidth="1"/>
    <col min="14" max="14" width="16.140625" style="17" bestFit="1" customWidth="1"/>
    <col min="15" max="15" width="4.7109375" style="17" customWidth="1"/>
    <col min="16" max="16" width="48.140625" style="17" bestFit="1" customWidth="1"/>
    <col min="17" max="17" width="13.85546875" style="17" bestFit="1" customWidth="1"/>
    <col min="18" max="18" width="14.140625" style="17" bestFit="1" customWidth="1"/>
    <col min="19" max="20" width="13.42578125" style="17" bestFit="1" customWidth="1"/>
    <col min="21" max="22" width="13.7109375" style="17" bestFit="1" customWidth="1"/>
    <col min="23" max="24" width="13.85546875" style="17" bestFit="1" customWidth="1"/>
    <col min="25" max="25" width="16.140625" style="17" bestFit="1" customWidth="1"/>
    <col min="26" max="26" width="13.42578125" style="17" bestFit="1" customWidth="1"/>
    <col min="27" max="27" width="15.42578125" style="17" bestFit="1" customWidth="1"/>
    <col min="28" max="28" width="15.140625" style="17" bestFit="1" customWidth="1"/>
    <col min="29" max="29" width="15.7109375" style="17" bestFit="1" customWidth="1"/>
    <col min="30" max="30" width="2.85546875" style="17" customWidth="1"/>
    <col min="31" max="31" width="18.28515625" style="17" customWidth="1"/>
    <col min="32" max="32" width="5.5703125" style="17" customWidth="1"/>
    <col min="33" max="33" width="14.5703125" style="17" bestFit="1" customWidth="1"/>
    <col min="34" max="34" width="11.85546875" style="17" bestFit="1" customWidth="1"/>
    <col min="35" max="41" width="0" style="17" hidden="1" customWidth="1"/>
    <col min="42" max="42" width="12.85546875" style="17" bestFit="1" customWidth="1"/>
    <col min="43" max="43" width="11.85546875" style="17" bestFit="1" customWidth="1"/>
    <col min="44" max="16384" width="9.140625" style="17"/>
  </cols>
  <sheetData>
    <row r="1" spans="1:31" ht="15" x14ac:dyDescent="0.25">
      <c r="A1" s="33" t="s">
        <v>57</v>
      </c>
    </row>
    <row r="2" spans="1:31" ht="15" x14ac:dyDescent="0.25">
      <c r="A2" s="33" t="s">
        <v>58</v>
      </c>
    </row>
    <row r="3" spans="1:31" ht="15" x14ac:dyDescent="0.25">
      <c r="A3" s="33" t="s">
        <v>59</v>
      </c>
    </row>
    <row r="6" spans="1:31" ht="13.15" customHeight="1" x14ac:dyDescent="0.2">
      <c r="A6" s="16" t="s">
        <v>53</v>
      </c>
      <c r="C6" s="21"/>
      <c r="F6" s="45"/>
      <c r="G6" s="45"/>
      <c r="P6" s="16"/>
    </row>
    <row r="7" spans="1:31" ht="12.75" customHeight="1" x14ac:dyDescent="0.2">
      <c r="A7" s="16" t="s">
        <v>47</v>
      </c>
    </row>
    <row r="8" spans="1:31" ht="12.75" customHeight="1" x14ac:dyDescent="0.2">
      <c r="A8" s="16"/>
    </row>
    <row r="9" spans="1:31" ht="12.75" customHeight="1" x14ac:dyDescent="0.2">
      <c r="A9" s="16" t="s">
        <v>60</v>
      </c>
      <c r="B9" s="17" t="s">
        <v>61</v>
      </c>
    </row>
    <row r="10" spans="1:31" ht="12.75" customHeight="1" x14ac:dyDescent="0.2">
      <c r="A10" s="16"/>
    </row>
    <row r="11" spans="1:31" ht="12.75" customHeight="1" x14ac:dyDescent="0.2">
      <c r="A11" s="16" t="s">
        <v>44</v>
      </c>
      <c r="B11" s="17" t="s">
        <v>50</v>
      </c>
    </row>
    <row r="12" spans="1:31" ht="12.75" customHeight="1" x14ac:dyDescent="0.2">
      <c r="A12" s="16"/>
    </row>
    <row r="13" spans="1:31" ht="12.75" customHeight="1" x14ac:dyDescent="0.2">
      <c r="A13" s="16" t="s">
        <v>62</v>
      </c>
      <c r="B13" s="34"/>
      <c r="C13" s="34"/>
    </row>
    <row r="14" spans="1:31" ht="12.75" customHeight="1" x14ac:dyDescent="0.2">
      <c r="A14" s="16"/>
      <c r="B14" s="34"/>
      <c r="C14" s="34"/>
    </row>
    <row r="15" spans="1:31" ht="13.5" thickBot="1" x14ac:dyDescent="0.25">
      <c r="A15" s="18"/>
    </row>
    <row r="16" spans="1:31" ht="13.5" thickBot="1" x14ac:dyDescent="0.25">
      <c r="A16" s="42" t="s">
        <v>22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P16" s="42" t="s">
        <v>23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24"/>
      <c r="AE16" s="19" t="s">
        <v>45</v>
      </c>
    </row>
    <row r="17" spans="1:43" ht="13.5" thickBot="1" x14ac:dyDescent="0.25">
      <c r="A17" s="42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P17" s="42" t="s">
        <v>25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24"/>
      <c r="AE17" s="19" t="s">
        <v>15</v>
      </c>
    </row>
    <row r="18" spans="1:43" s="19" customFormat="1" x14ac:dyDescent="0.2">
      <c r="B18" s="19" t="s">
        <v>26</v>
      </c>
      <c r="Q18" s="19" t="s">
        <v>26</v>
      </c>
      <c r="AQ18" s="17"/>
    </row>
    <row r="19" spans="1:43" s="19" customFormat="1" x14ac:dyDescent="0.2">
      <c r="A19" s="19" t="s">
        <v>63</v>
      </c>
      <c r="B19" s="19" t="s">
        <v>28</v>
      </c>
      <c r="C19" s="19" t="s">
        <v>29</v>
      </c>
      <c r="D19" s="19" t="s">
        <v>30</v>
      </c>
      <c r="E19" s="19" t="s">
        <v>31</v>
      </c>
      <c r="F19" s="19" t="s">
        <v>32</v>
      </c>
      <c r="G19" s="19" t="s">
        <v>33</v>
      </c>
      <c r="H19" s="19" t="s">
        <v>34</v>
      </c>
      <c r="I19" s="19" t="s">
        <v>35</v>
      </c>
      <c r="J19" s="19" t="s">
        <v>36</v>
      </c>
      <c r="K19" s="19" t="s">
        <v>37</v>
      </c>
      <c r="L19" s="19" t="s">
        <v>38</v>
      </c>
      <c r="M19" s="19" t="s">
        <v>39</v>
      </c>
      <c r="N19" s="19" t="s">
        <v>15</v>
      </c>
      <c r="P19" s="19" t="s">
        <v>27</v>
      </c>
      <c r="Q19" s="19" t="s">
        <v>28</v>
      </c>
      <c r="R19" s="19" t="s">
        <v>29</v>
      </c>
      <c r="S19" s="19" t="s">
        <v>30</v>
      </c>
      <c r="T19" s="19" t="s">
        <v>31</v>
      </c>
      <c r="U19" s="19" t="s">
        <v>32</v>
      </c>
      <c r="V19" s="19" t="s">
        <v>33</v>
      </c>
      <c r="W19" s="19" t="s">
        <v>34</v>
      </c>
      <c r="X19" s="19" t="s">
        <v>35</v>
      </c>
      <c r="Y19" s="19" t="s">
        <v>36</v>
      </c>
      <c r="Z19" s="19" t="s">
        <v>37</v>
      </c>
      <c r="AA19" s="19" t="s">
        <v>38</v>
      </c>
      <c r="AB19" s="19" t="s">
        <v>39</v>
      </c>
      <c r="AC19" s="19" t="s">
        <v>15</v>
      </c>
      <c r="AG19" s="20"/>
      <c r="AH19" s="21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x14ac:dyDescent="0.2">
      <c r="A20" s="41" t="s">
        <v>64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7">
        <f>SUM(B20:M20)</f>
        <v>0</v>
      </c>
      <c r="P20" s="17" t="str">
        <f t="shared" ref="P20:P46" si="0">+A20</f>
        <v xml:space="preserve">{Use the CR404 Report to determine applicable 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17">
        <f>SUM(Q20:AB20)</f>
        <v>0</v>
      </c>
      <c r="AE20" s="17">
        <f>+N20+AC20</f>
        <v>0</v>
      </c>
      <c r="AG20" s="22"/>
      <c r="AH20" s="21"/>
    </row>
    <row r="21" spans="1:43" x14ac:dyDescent="0.2">
      <c r="A21" s="41" t="s">
        <v>65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7">
        <f t="shared" ref="N21:N46" si="1">SUM(B21:M21)</f>
        <v>0</v>
      </c>
      <c r="P21" s="17" t="str">
        <f t="shared" si="0"/>
        <v xml:space="preserve">program objective line items and enter amounts 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17">
        <f t="shared" ref="AC21:AC46" si="2">SUM(Q21:AB21)</f>
        <v>0</v>
      </c>
      <c r="AE21" s="17">
        <f t="shared" ref="AE21:AE46" si="3">+N21+AC21</f>
        <v>0</v>
      </c>
      <c r="AG21" s="22"/>
      <c r="AH21" s="21"/>
    </row>
    <row r="22" spans="1:43" x14ac:dyDescent="0.2">
      <c r="A22" s="41" t="s">
        <v>66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>
        <f t="shared" si="1"/>
        <v>0</v>
      </c>
      <c r="P22" s="17" t="str">
        <f t="shared" si="0"/>
        <v>in respective monthly to the right}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17">
        <f t="shared" si="2"/>
        <v>0</v>
      </c>
      <c r="AE22" s="17">
        <f t="shared" si="3"/>
        <v>0</v>
      </c>
      <c r="AG22" s="22"/>
      <c r="AH22" s="21"/>
    </row>
    <row r="23" spans="1:43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7">
        <f t="shared" si="1"/>
        <v>0</v>
      </c>
      <c r="P23" s="17">
        <f t="shared" si="0"/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17">
        <f t="shared" si="2"/>
        <v>0</v>
      </c>
      <c r="AE23" s="17">
        <f t="shared" si="3"/>
        <v>0</v>
      </c>
      <c r="AG23" s="22"/>
      <c r="AH23" s="21"/>
    </row>
    <row r="24" spans="1:43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7">
        <f t="shared" si="1"/>
        <v>0</v>
      </c>
      <c r="P24" s="17">
        <f t="shared" si="0"/>
        <v>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17">
        <f t="shared" si="2"/>
        <v>0</v>
      </c>
      <c r="AE24" s="17">
        <f t="shared" si="3"/>
        <v>0</v>
      </c>
      <c r="AG24" s="22"/>
      <c r="AH24" s="21"/>
    </row>
    <row r="25" spans="1:43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7">
        <f t="shared" si="1"/>
        <v>0</v>
      </c>
      <c r="P25" s="17">
        <f t="shared" si="0"/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17">
        <f t="shared" si="2"/>
        <v>0</v>
      </c>
      <c r="AE25" s="17">
        <f t="shared" si="3"/>
        <v>0</v>
      </c>
      <c r="AG25" s="22"/>
      <c r="AH25" s="21"/>
    </row>
    <row r="26" spans="1:43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7">
        <f t="shared" si="1"/>
        <v>0</v>
      </c>
      <c r="P26" s="17">
        <f t="shared" si="0"/>
        <v>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17">
        <f t="shared" si="2"/>
        <v>0</v>
      </c>
      <c r="AE26" s="17">
        <f t="shared" si="3"/>
        <v>0</v>
      </c>
      <c r="AG26" s="22"/>
      <c r="AH26" s="21"/>
    </row>
    <row r="27" spans="1:43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7">
        <f t="shared" si="1"/>
        <v>0</v>
      </c>
      <c r="P27" s="17">
        <f t="shared" si="0"/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17">
        <f t="shared" si="2"/>
        <v>0</v>
      </c>
      <c r="AE27" s="17">
        <f t="shared" si="3"/>
        <v>0</v>
      </c>
      <c r="AG27" s="22"/>
      <c r="AH27" s="21"/>
    </row>
    <row r="28" spans="1:43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7">
        <f t="shared" si="1"/>
        <v>0</v>
      </c>
      <c r="P28" s="17">
        <f t="shared" si="0"/>
        <v>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7">
        <f t="shared" si="2"/>
        <v>0</v>
      </c>
      <c r="AE28" s="17">
        <f t="shared" si="3"/>
        <v>0</v>
      </c>
      <c r="AG28" s="22"/>
      <c r="AH28" s="21"/>
    </row>
    <row r="29" spans="1:43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7">
        <f t="shared" si="1"/>
        <v>0</v>
      </c>
      <c r="P29" s="17">
        <f t="shared" si="0"/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17">
        <f t="shared" si="2"/>
        <v>0</v>
      </c>
      <c r="AE29" s="17">
        <f t="shared" si="3"/>
        <v>0</v>
      </c>
      <c r="AH29" s="23"/>
    </row>
    <row r="30" spans="1:43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>
        <f t="shared" si="1"/>
        <v>0</v>
      </c>
      <c r="P30" s="17">
        <f t="shared" si="0"/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17">
        <f t="shared" si="2"/>
        <v>0</v>
      </c>
      <c r="AE30" s="17">
        <f t="shared" si="3"/>
        <v>0</v>
      </c>
      <c r="AH30" s="23"/>
    </row>
    <row r="31" spans="1:43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>
        <f t="shared" si="1"/>
        <v>0</v>
      </c>
      <c r="P31" s="17">
        <f t="shared" si="0"/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17">
        <f t="shared" si="2"/>
        <v>0</v>
      </c>
      <c r="AE31" s="17">
        <f t="shared" si="3"/>
        <v>0</v>
      </c>
      <c r="AH31" s="23"/>
    </row>
    <row r="32" spans="1:43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7">
        <f t="shared" si="1"/>
        <v>0</v>
      </c>
      <c r="P32" s="17">
        <f t="shared" si="0"/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17">
        <f t="shared" si="2"/>
        <v>0</v>
      </c>
      <c r="AE32" s="17">
        <f t="shared" si="3"/>
        <v>0</v>
      </c>
      <c r="AH32" s="23"/>
    </row>
    <row r="33" spans="1:34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7">
        <f t="shared" si="1"/>
        <v>0</v>
      </c>
      <c r="P33" s="17">
        <f t="shared" si="0"/>
        <v>0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17">
        <f t="shared" si="2"/>
        <v>0</v>
      </c>
      <c r="AE33" s="17">
        <f t="shared" si="3"/>
        <v>0</v>
      </c>
      <c r="AH33" s="23"/>
    </row>
    <row r="34" spans="1:34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7">
        <f t="shared" si="1"/>
        <v>0</v>
      </c>
      <c r="P34" s="17">
        <f t="shared" si="0"/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17">
        <f t="shared" si="2"/>
        <v>0</v>
      </c>
      <c r="AE34" s="17">
        <f t="shared" si="3"/>
        <v>0</v>
      </c>
      <c r="AH34" s="23"/>
    </row>
    <row r="35" spans="1:34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7">
        <f t="shared" si="1"/>
        <v>0</v>
      </c>
      <c r="P35" s="17">
        <f t="shared" si="0"/>
        <v>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17">
        <f t="shared" si="2"/>
        <v>0</v>
      </c>
      <c r="AE35" s="17">
        <f t="shared" si="3"/>
        <v>0</v>
      </c>
      <c r="AH35" s="23"/>
    </row>
    <row r="36" spans="1:34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7">
        <f t="shared" si="1"/>
        <v>0</v>
      </c>
      <c r="P36" s="17">
        <f t="shared" si="0"/>
        <v>0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17">
        <f t="shared" si="2"/>
        <v>0</v>
      </c>
      <c r="AE36" s="17">
        <f t="shared" si="3"/>
        <v>0</v>
      </c>
      <c r="AH36" s="23"/>
    </row>
    <row r="37" spans="1:34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7">
        <f t="shared" si="1"/>
        <v>0</v>
      </c>
      <c r="P37" s="17">
        <f t="shared" si="0"/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7">
        <f t="shared" si="2"/>
        <v>0</v>
      </c>
      <c r="AE37" s="17">
        <f t="shared" si="3"/>
        <v>0</v>
      </c>
      <c r="AH37" s="23"/>
    </row>
    <row r="38" spans="1:34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7">
        <f t="shared" si="1"/>
        <v>0</v>
      </c>
      <c r="P38" s="17">
        <f t="shared" si="0"/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7">
        <f t="shared" si="2"/>
        <v>0</v>
      </c>
      <c r="AE38" s="17">
        <f t="shared" si="3"/>
        <v>0</v>
      </c>
      <c r="AH38" s="23"/>
    </row>
    <row r="39" spans="1:34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7">
        <f t="shared" si="1"/>
        <v>0</v>
      </c>
      <c r="P39" s="17">
        <f t="shared" si="0"/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17">
        <f t="shared" si="2"/>
        <v>0</v>
      </c>
      <c r="AE39" s="17">
        <f t="shared" si="3"/>
        <v>0</v>
      </c>
      <c r="AH39" s="23"/>
    </row>
    <row r="40" spans="1:34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7">
        <f t="shared" si="1"/>
        <v>0</v>
      </c>
      <c r="P40" s="17">
        <f t="shared" si="0"/>
        <v>0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17">
        <f t="shared" si="2"/>
        <v>0</v>
      </c>
      <c r="AE40" s="17">
        <f t="shared" si="3"/>
        <v>0</v>
      </c>
      <c r="AH40" s="23"/>
    </row>
    <row r="41" spans="1:34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7">
        <f t="shared" si="1"/>
        <v>0</v>
      </c>
      <c r="P41" s="17">
        <f t="shared" si="0"/>
        <v>0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17">
        <f t="shared" si="2"/>
        <v>0</v>
      </c>
      <c r="AE41" s="17">
        <f t="shared" si="3"/>
        <v>0</v>
      </c>
      <c r="AH41" s="23"/>
    </row>
    <row r="42" spans="1:34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17">
        <f t="shared" si="1"/>
        <v>0</v>
      </c>
      <c r="P42" s="17">
        <f t="shared" si="0"/>
        <v>0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17">
        <f t="shared" si="2"/>
        <v>0</v>
      </c>
      <c r="AE42" s="17">
        <f t="shared" si="3"/>
        <v>0</v>
      </c>
      <c r="AH42" s="23"/>
    </row>
    <row r="43" spans="1:34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7">
        <f t="shared" si="1"/>
        <v>0</v>
      </c>
      <c r="P43" s="17">
        <f t="shared" si="0"/>
        <v>0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17">
        <f t="shared" si="2"/>
        <v>0</v>
      </c>
      <c r="AE43" s="17">
        <f t="shared" si="3"/>
        <v>0</v>
      </c>
      <c r="AH43" s="23"/>
    </row>
    <row r="44" spans="1:34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7">
        <f t="shared" si="1"/>
        <v>0</v>
      </c>
      <c r="P44" s="17">
        <f t="shared" si="0"/>
        <v>0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17">
        <f t="shared" si="2"/>
        <v>0</v>
      </c>
      <c r="AE44" s="17">
        <f t="shared" si="3"/>
        <v>0</v>
      </c>
      <c r="AH44" s="23"/>
    </row>
    <row r="45" spans="1:34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7">
        <f t="shared" si="1"/>
        <v>0</v>
      </c>
      <c r="P45" s="17">
        <f t="shared" si="0"/>
        <v>0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17">
        <f t="shared" si="2"/>
        <v>0</v>
      </c>
      <c r="AE45" s="17">
        <f t="shared" si="3"/>
        <v>0</v>
      </c>
      <c r="AH45" s="23"/>
    </row>
    <row r="46" spans="1:34" x14ac:dyDescent="0.2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7">
        <f t="shared" si="1"/>
        <v>0</v>
      </c>
      <c r="P46" s="17">
        <f t="shared" si="0"/>
        <v>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17">
        <f t="shared" si="2"/>
        <v>0</v>
      </c>
      <c r="AE46" s="17">
        <f t="shared" si="3"/>
        <v>0</v>
      </c>
      <c r="AH46" s="23"/>
    </row>
    <row r="47" spans="1:34" x14ac:dyDescent="0.2">
      <c r="AH47" s="23"/>
    </row>
    <row r="48" spans="1:34" x14ac:dyDescent="0.2">
      <c r="A48" s="17" t="s">
        <v>15</v>
      </c>
      <c r="B48" s="17">
        <f>SUM(B20:B46)</f>
        <v>0</v>
      </c>
      <c r="C48" s="17">
        <f t="shared" ref="C48:N48" si="4">SUM(C20:C46)</f>
        <v>0</v>
      </c>
      <c r="D48" s="17">
        <f t="shared" si="4"/>
        <v>0</v>
      </c>
      <c r="E48" s="17">
        <f t="shared" si="4"/>
        <v>0</v>
      </c>
      <c r="F48" s="17">
        <f t="shared" si="4"/>
        <v>0</v>
      </c>
      <c r="G48" s="17">
        <f t="shared" si="4"/>
        <v>0</v>
      </c>
      <c r="H48" s="17">
        <f t="shared" si="4"/>
        <v>0</v>
      </c>
      <c r="I48" s="17">
        <f t="shared" si="4"/>
        <v>0</v>
      </c>
      <c r="J48" s="17">
        <f t="shared" si="4"/>
        <v>0</v>
      </c>
      <c r="K48" s="17">
        <f t="shared" si="4"/>
        <v>0</v>
      </c>
      <c r="L48" s="17">
        <f t="shared" si="4"/>
        <v>0</v>
      </c>
      <c r="M48" s="17">
        <f t="shared" si="4"/>
        <v>0</v>
      </c>
      <c r="N48" s="17">
        <f t="shared" si="4"/>
        <v>0</v>
      </c>
      <c r="P48" s="17" t="s">
        <v>15</v>
      </c>
      <c r="Q48" s="17">
        <f>SUM(Q20:Q47)</f>
        <v>0</v>
      </c>
      <c r="R48" s="17">
        <f t="shared" ref="R48:AC48" si="5">SUM(R20:R47)</f>
        <v>0</v>
      </c>
      <c r="S48" s="17">
        <f t="shared" si="5"/>
        <v>0</v>
      </c>
      <c r="T48" s="17">
        <f t="shared" si="5"/>
        <v>0</v>
      </c>
      <c r="U48" s="17">
        <f t="shared" si="5"/>
        <v>0</v>
      </c>
      <c r="V48" s="17">
        <f t="shared" si="5"/>
        <v>0</v>
      </c>
      <c r="W48" s="17">
        <f t="shared" si="5"/>
        <v>0</v>
      </c>
      <c r="X48" s="17">
        <f t="shared" si="5"/>
        <v>0</v>
      </c>
      <c r="Y48" s="17">
        <f t="shared" si="5"/>
        <v>0</v>
      </c>
      <c r="Z48" s="17">
        <f t="shared" si="5"/>
        <v>0</v>
      </c>
      <c r="AA48" s="17">
        <f t="shared" si="5"/>
        <v>0</v>
      </c>
      <c r="AB48" s="17">
        <f t="shared" si="5"/>
        <v>0</v>
      </c>
      <c r="AC48" s="17">
        <f t="shared" si="5"/>
        <v>0</v>
      </c>
      <c r="AE48" s="17">
        <f t="shared" ref="AE48" si="6">+N48+AC48</f>
        <v>0</v>
      </c>
      <c r="AH48" s="23"/>
    </row>
    <row r="49" spans="1:34" x14ac:dyDescent="0.2">
      <c r="AH49" s="23"/>
    </row>
    <row r="50" spans="1:34" ht="13.5" thickBot="1" x14ac:dyDescent="0.25">
      <c r="AH50" s="23"/>
    </row>
    <row r="51" spans="1:34" ht="13.5" thickBot="1" x14ac:dyDescent="0.25">
      <c r="A51" s="42" t="s">
        <v>22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P51" s="42" t="s">
        <v>40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/>
      <c r="AD51" s="24"/>
      <c r="AH51" s="23"/>
    </row>
    <row r="52" spans="1:34" ht="13.5" thickBot="1" x14ac:dyDescent="0.25">
      <c r="A52" s="42" t="s">
        <v>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P52" s="42" t="s">
        <v>42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4"/>
      <c r="AD52" s="24"/>
    </row>
    <row r="53" spans="1:34" x14ac:dyDescent="0.2">
      <c r="A53" s="19"/>
      <c r="B53" s="19" t="s">
        <v>26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P53" s="19"/>
      <c r="Q53" s="19" t="s">
        <v>26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4" x14ac:dyDescent="0.2">
      <c r="A54" s="19" t="s">
        <v>27</v>
      </c>
      <c r="B54" s="19" t="s">
        <v>28</v>
      </c>
      <c r="C54" s="19" t="s">
        <v>29</v>
      </c>
      <c r="D54" s="19" t="s">
        <v>30</v>
      </c>
      <c r="E54" s="19" t="s">
        <v>31</v>
      </c>
      <c r="F54" s="19" t="s">
        <v>32</v>
      </c>
      <c r="G54" s="19" t="s">
        <v>33</v>
      </c>
      <c r="H54" s="19" t="s">
        <v>34</v>
      </c>
      <c r="I54" s="19" t="s">
        <v>35</v>
      </c>
      <c r="J54" s="19" t="s">
        <v>36</v>
      </c>
      <c r="K54" s="19" t="s">
        <v>37</v>
      </c>
      <c r="L54" s="19" t="s">
        <v>38</v>
      </c>
      <c r="M54" s="19" t="s">
        <v>39</v>
      </c>
      <c r="N54" s="19" t="s">
        <v>15</v>
      </c>
      <c r="P54" s="19" t="s">
        <v>27</v>
      </c>
      <c r="Q54" s="19" t="s">
        <v>28</v>
      </c>
      <c r="R54" s="19" t="s">
        <v>29</v>
      </c>
      <c r="S54" s="19" t="s">
        <v>30</v>
      </c>
      <c r="T54" s="19" t="s">
        <v>31</v>
      </c>
      <c r="U54" s="19" t="s">
        <v>32</v>
      </c>
      <c r="V54" s="19" t="s">
        <v>33</v>
      </c>
      <c r="W54" s="19" t="s">
        <v>34</v>
      </c>
      <c r="X54" s="19" t="s">
        <v>35</v>
      </c>
      <c r="Y54" s="19" t="s">
        <v>36</v>
      </c>
      <c r="Z54" s="19" t="s">
        <v>37</v>
      </c>
      <c r="AA54" s="19" t="s">
        <v>38</v>
      </c>
      <c r="AB54" s="19" t="s">
        <v>39</v>
      </c>
      <c r="AC54" s="19" t="s">
        <v>15</v>
      </c>
      <c r="AD54" s="19"/>
    </row>
    <row r="55" spans="1:34" x14ac:dyDescent="0.2">
      <c r="A55" s="41" t="s">
        <v>64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17">
        <f t="shared" ref="N55:N70" si="7">SUM(B55:M55)</f>
        <v>0</v>
      </c>
      <c r="P55" s="17" t="str">
        <f>A55</f>
        <v xml:space="preserve">{Use the CR404 Report to determine applicable 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17">
        <f>SUM(Q55:AB55)</f>
        <v>0</v>
      </c>
      <c r="AE55" s="17">
        <f t="shared" ref="AE55:AE65" si="8">+N55+AC55</f>
        <v>0</v>
      </c>
    </row>
    <row r="56" spans="1:34" x14ac:dyDescent="0.2">
      <c r="A56" s="41" t="s">
        <v>65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17">
        <f t="shared" si="7"/>
        <v>0</v>
      </c>
      <c r="P56" s="17" t="str">
        <f t="shared" ref="P56:P65" si="9">A56</f>
        <v xml:space="preserve">program objective line items and enter amounts 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17">
        <f t="shared" ref="AC56:AC64" si="10">SUM(Q56:AB56)</f>
        <v>0</v>
      </c>
      <c r="AE56" s="17">
        <f t="shared" si="8"/>
        <v>0</v>
      </c>
    </row>
    <row r="57" spans="1:34" x14ac:dyDescent="0.2">
      <c r="A57" s="41" t="s">
        <v>66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7">
        <f t="shared" si="7"/>
        <v>0</v>
      </c>
      <c r="P57" s="17" t="str">
        <f t="shared" si="9"/>
        <v>in respective monthly to the right}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17">
        <f t="shared" si="10"/>
        <v>0</v>
      </c>
      <c r="AE57" s="17">
        <f t="shared" si="8"/>
        <v>0</v>
      </c>
    </row>
    <row r="58" spans="1:34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7">
        <f t="shared" si="7"/>
        <v>0</v>
      </c>
      <c r="P58" s="17">
        <f t="shared" si="9"/>
        <v>0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17">
        <f t="shared" si="10"/>
        <v>0</v>
      </c>
      <c r="AE58" s="17">
        <f t="shared" si="8"/>
        <v>0</v>
      </c>
    </row>
    <row r="59" spans="1:34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7">
        <f t="shared" si="7"/>
        <v>0</v>
      </c>
      <c r="P59" s="17">
        <f t="shared" si="9"/>
        <v>0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17">
        <f t="shared" si="10"/>
        <v>0</v>
      </c>
      <c r="AE59" s="17">
        <f t="shared" si="8"/>
        <v>0</v>
      </c>
    </row>
    <row r="60" spans="1:34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17">
        <f t="shared" si="7"/>
        <v>0</v>
      </c>
      <c r="P60" s="17">
        <f t="shared" si="9"/>
        <v>0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17">
        <f t="shared" si="10"/>
        <v>0</v>
      </c>
      <c r="AE60" s="17">
        <f t="shared" si="8"/>
        <v>0</v>
      </c>
    </row>
    <row r="61" spans="1:34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7">
        <f t="shared" si="7"/>
        <v>0</v>
      </c>
      <c r="P61" s="17">
        <f t="shared" si="9"/>
        <v>0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17">
        <f t="shared" si="10"/>
        <v>0</v>
      </c>
      <c r="AE61" s="17">
        <f t="shared" si="8"/>
        <v>0</v>
      </c>
    </row>
    <row r="62" spans="1:34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7">
        <f>SUM(B62:M62)</f>
        <v>0</v>
      </c>
      <c r="P62" s="17">
        <f t="shared" si="9"/>
        <v>0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17">
        <f t="shared" si="10"/>
        <v>0</v>
      </c>
      <c r="AE62" s="17">
        <f t="shared" si="8"/>
        <v>0</v>
      </c>
    </row>
    <row r="63" spans="1:34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17">
        <f>SUM(B63:M63)</f>
        <v>0</v>
      </c>
      <c r="P63" s="17">
        <f t="shared" si="9"/>
        <v>0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17">
        <f t="shared" si="10"/>
        <v>0</v>
      </c>
      <c r="AE63" s="17">
        <f t="shared" si="8"/>
        <v>0</v>
      </c>
    </row>
    <row r="64" spans="1:34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7">
        <f t="shared" si="7"/>
        <v>0</v>
      </c>
      <c r="P64" s="17">
        <f t="shared" si="9"/>
        <v>0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17">
        <f t="shared" si="10"/>
        <v>0</v>
      </c>
      <c r="AE64" s="17">
        <f t="shared" si="8"/>
        <v>0</v>
      </c>
    </row>
    <row r="65" spans="1:42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7">
        <f t="shared" si="7"/>
        <v>0</v>
      </c>
      <c r="P65" s="17">
        <f t="shared" si="9"/>
        <v>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17">
        <f>SUM(Q65:AB65)</f>
        <v>0</v>
      </c>
      <c r="AE65" s="17">
        <f t="shared" si="8"/>
        <v>0</v>
      </c>
    </row>
    <row r="66" spans="1:42" x14ac:dyDescent="0.2">
      <c r="N66" s="17">
        <f t="shared" si="7"/>
        <v>0</v>
      </c>
    </row>
    <row r="67" spans="1:42" x14ac:dyDescent="0.2">
      <c r="A67" s="17" t="s">
        <v>15</v>
      </c>
      <c r="B67" s="17">
        <f t="shared" ref="B67:M67" si="11">SUM(B55:B65)</f>
        <v>0</v>
      </c>
      <c r="C67" s="17">
        <f t="shared" si="11"/>
        <v>0</v>
      </c>
      <c r="D67" s="17">
        <f t="shared" si="11"/>
        <v>0</v>
      </c>
      <c r="E67" s="17">
        <f t="shared" si="11"/>
        <v>0</v>
      </c>
      <c r="F67" s="17">
        <f t="shared" si="11"/>
        <v>0</v>
      </c>
      <c r="G67" s="17">
        <f t="shared" si="11"/>
        <v>0</v>
      </c>
      <c r="H67" s="17">
        <f t="shared" si="11"/>
        <v>0</v>
      </c>
      <c r="I67" s="17">
        <f t="shared" si="11"/>
        <v>0</v>
      </c>
      <c r="J67" s="17">
        <f t="shared" si="11"/>
        <v>0</v>
      </c>
      <c r="K67" s="17">
        <f t="shared" si="11"/>
        <v>0</v>
      </c>
      <c r="L67" s="17">
        <f t="shared" si="11"/>
        <v>0</v>
      </c>
      <c r="M67" s="17">
        <f t="shared" si="11"/>
        <v>0</v>
      </c>
      <c r="N67" s="17">
        <f t="shared" si="7"/>
        <v>0</v>
      </c>
      <c r="P67" s="17" t="s">
        <v>15</v>
      </c>
      <c r="Q67" s="17">
        <f t="shared" ref="Q67:AC67" si="12">SUM(Q55:Q65)</f>
        <v>0</v>
      </c>
      <c r="R67" s="17">
        <f t="shared" si="12"/>
        <v>0</v>
      </c>
      <c r="S67" s="17">
        <f t="shared" si="12"/>
        <v>0</v>
      </c>
      <c r="T67" s="17">
        <f t="shared" si="12"/>
        <v>0</v>
      </c>
      <c r="U67" s="17">
        <f t="shared" si="12"/>
        <v>0</v>
      </c>
      <c r="V67" s="17">
        <f t="shared" si="12"/>
        <v>0</v>
      </c>
      <c r="W67" s="17">
        <f t="shared" si="12"/>
        <v>0</v>
      </c>
      <c r="X67" s="17">
        <f t="shared" si="12"/>
        <v>0</v>
      </c>
      <c r="Y67" s="17">
        <f t="shared" si="12"/>
        <v>0</v>
      </c>
      <c r="Z67" s="17">
        <f t="shared" si="12"/>
        <v>0</v>
      </c>
      <c r="AA67" s="17">
        <f t="shared" si="12"/>
        <v>0</v>
      </c>
      <c r="AB67" s="17">
        <f t="shared" si="12"/>
        <v>0</v>
      </c>
      <c r="AC67" s="17">
        <f t="shared" si="12"/>
        <v>0</v>
      </c>
      <c r="AE67" s="17">
        <f t="shared" ref="AE67" si="13">+N67+AC67</f>
        <v>0</v>
      </c>
    </row>
    <row r="69" spans="1:42" x14ac:dyDescent="0.2">
      <c r="A69" s="17" t="s">
        <v>46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17">
        <f t="shared" si="7"/>
        <v>0</v>
      </c>
      <c r="AE69" s="17">
        <f t="shared" ref="AE69:AE70" si="14">+N69+AC69</f>
        <v>0</v>
      </c>
    </row>
    <row r="70" spans="1:42" x14ac:dyDescent="0.2">
      <c r="A70" s="17" t="s">
        <v>52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17">
        <f t="shared" si="7"/>
        <v>0</v>
      </c>
      <c r="AE70" s="17">
        <f t="shared" si="14"/>
        <v>0</v>
      </c>
    </row>
    <row r="72" spans="1:42" x14ac:dyDescent="0.2">
      <c r="A72" s="17" t="s">
        <v>43</v>
      </c>
      <c r="B72" s="17">
        <f t="shared" ref="B72:N72" si="15">+B48+B67+B69+B70</f>
        <v>0</v>
      </c>
      <c r="C72" s="17">
        <f t="shared" si="15"/>
        <v>0</v>
      </c>
      <c r="D72" s="17">
        <f t="shared" si="15"/>
        <v>0</v>
      </c>
      <c r="E72" s="17">
        <f t="shared" si="15"/>
        <v>0</v>
      </c>
      <c r="F72" s="17">
        <f t="shared" si="15"/>
        <v>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0</v>
      </c>
      <c r="Q72" s="17">
        <f t="shared" ref="Q72:AC72" si="16">+Q48+Q67+Q69+Q70</f>
        <v>0</v>
      </c>
      <c r="R72" s="17">
        <f t="shared" si="16"/>
        <v>0</v>
      </c>
      <c r="S72" s="17">
        <f t="shared" si="16"/>
        <v>0</v>
      </c>
      <c r="T72" s="17">
        <f t="shared" si="16"/>
        <v>0</v>
      </c>
      <c r="U72" s="17">
        <f t="shared" si="16"/>
        <v>0</v>
      </c>
      <c r="V72" s="17">
        <f t="shared" si="16"/>
        <v>0</v>
      </c>
      <c r="W72" s="17">
        <f t="shared" si="16"/>
        <v>0</v>
      </c>
      <c r="X72" s="17">
        <f t="shared" si="16"/>
        <v>0</v>
      </c>
      <c r="Y72" s="17">
        <f t="shared" si="16"/>
        <v>0</v>
      </c>
      <c r="Z72" s="17">
        <f t="shared" si="16"/>
        <v>0</v>
      </c>
      <c r="AA72" s="17">
        <f t="shared" si="16"/>
        <v>0</v>
      </c>
      <c r="AB72" s="17">
        <f t="shared" si="16"/>
        <v>0</v>
      </c>
      <c r="AC72" s="17">
        <f t="shared" si="16"/>
        <v>0</v>
      </c>
      <c r="AE72" s="17">
        <f t="shared" ref="AE72" si="17">+N72+AC72</f>
        <v>0</v>
      </c>
    </row>
    <row r="75" spans="1:42" x14ac:dyDescent="0.2">
      <c r="P75" s="16" t="s">
        <v>48</v>
      </c>
      <c r="Q75" s="19" t="s">
        <v>28</v>
      </c>
      <c r="R75" s="19" t="s">
        <v>29</v>
      </c>
      <c r="S75" s="19" t="s">
        <v>30</v>
      </c>
      <c r="T75" s="19" t="s">
        <v>31</v>
      </c>
      <c r="U75" s="19" t="s">
        <v>32</v>
      </c>
      <c r="V75" s="19" t="s">
        <v>33</v>
      </c>
      <c r="W75" s="19" t="s">
        <v>34</v>
      </c>
      <c r="X75" s="19" t="s">
        <v>35</v>
      </c>
      <c r="Y75" s="19" t="s">
        <v>36</v>
      </c>
      <c r="Z75" s="19" t="s">
        <v>37</v>
      </c>
      <c r="AA75" s="19" t="s">
        <v>38</v>
      </c>
      <c r="AB75" s="19" t="s">
        <v>39</v>
      </c>
      <c r="AC75" s="19" t="s">
        <v>15</v>
      </c>
    </row>
    <row r="76" spans="1:42" x14ac:dyDescent="0.2">
      <c r="P76" s="17" t="s">
        <v>49</v>
      </c>
      <c r="Q76" s="17">
        <f>B72+Q72</f>
        <v>0</v>
      </c>
      <c r="R76" s="17">
        <f>C72+R72</f>
        <v>0</v>
      </c>
      <c r="S76" s="17">
        <f>D72+S72</f>
        <v>0</v>
      </c>
      <c r="T76" s="17">
        <f>E72+T72</f>
        <v>0</v>
      </c>
      <c r="U76" s="17">
        <f t="shared" ref="U76:AB76" si="18">F72+U72</f>
        <v>0</v>
      </c>
      <c r="V76" s="17">
        <f t="shared" si="18"/>
        <v>0</v>
      </c>
      <c r="W76" s="17">
        <f t="shared" si="18"/>
        <v>0</v>
      </c>
      <c r="X76" s="17">
        <f t="shared" si="18"/>
        <v>0</v>
      </c>
      <c r="Y76" s="17">
        <f t="shared" si="18"/>
        <v>0</v>
      </c>
      <c r="Z76" s="17">
        <f t="shared" si="18"/>
        <v>0</v>
      </c>
      <c r="AA76" s="17">
        <f t="shared" si="18"/>
        <v>0</v>
      </c>
      <c r="AB76" s="17">
        <f t="shared" si="18"/>
        <v>0</v>
      </c>
      <c r="AC76" s="17">
        <f>SUM(Q76:AB76)</f>
        <v>0</v>
      </c>
      <c r="AE76" s="34">
        <f>SUM(AE72:AE73)</f>
        <v>0</v>
      </c>
      <c r="AF76" s="36" t="s">
        <v>71</v>
      </c>
      <c r="AG76" s="34"/>
      <c r="AH76" s="34"/>
    </row>
    <row r="77" spans="1:42" x14ac:dyDescent="0.2">
      <c r="P77" s="29" t="s">
        <v>75</v>
      </c>
      <c r="W77" s="30"/>
      <c r="X77" s="30"/>
      <c r="Y77" s="30"/>
      <c r="Z77" s="30"/>
      <c r="AA77" s="30"/>
      <c r="AF77" s="40" t="s">
        <v>72</v>
      </c>
      <c r="AG77" s="40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ht="15" x14ac:dyDescent="0.25">
      <c r="A78" s="31" t="s">
        <v>54</v>
      </c>
      <c r="P78" s="41" t="s">
        <v>76</v>
      </c>
      <c r="AC78" s="34"/>
      <c r="AF78" s="29"/>
      <c r="AG78" s="40" t="s">
        <v>73</v>
      </c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ht="15" x14ac:dyDescent="0.25">
      <c r="A79" s="32" t="s">
        <v>55</v>
      </c>
      <c r="P79" s="41" t="s">
        <v>67</v>
      </c>
      <c r="AB79" s="17" t="s">
        <v>51</v>
      </c>
      <c r="AC79" s="34"/>
    </row>
    <row r="80" spans="1:42" ht="15" x14ac:dyDescent="0.25">
      <c r="A80" s="32" t="s">
        <v>56</v>
      </c>
      <c r="P80" s="41" t="s">
        <v>68</v>
      </c>
      <c r="AC80" s="34"/>
    </row>
    <row r="81" spans="16:29" x14ac:dyDescent="0.2">
      <c r="P81" s="40"/>
      <c r="AC81" s="34"/>
    </row>
    <row r="82" spans="16:29" x14ac:dyDescent="0.2">
      <c r="P82" s="34"/>
      <c r="AC82" s="34"/>
    </row>
    <row r="83" spans="16:29" x14ac:dyDescent="0.2">
      <c r="P83" s="34"/>
      <c r="AC83" s="34"/>
    </row>
    <row r="84" spans="16:29" x14ac:dyDescent="0.2">
      <c r="P84" s="34"/>
      <c r="AC84" s="34"/>
    </row>
    <row r="85" spans="16:29" x14ac:dyDescent="0.2">
      <c r="P85" s="34"/>
      <c r="AC85" s="34"/>
    </row>
    <row r="86" spans="16:29" x14ac:dyDescent="0.2">
      <c r="P86" s="34"/>
      <c r="AC86" s="34"/>
    </row>
    <row r="87" spans="16:29" x14ac:dyDescent="0.2">
      <c r="P87" s="34"/>
      <c r="AC87" s="34"/>
    </row>
    <row r="88" spans="16:29" x14ac:dyDescent="0.2">
      <c r="P88" s="34"/>
      <c r="AC88" s="34"/>
    </row>
    <row r="89" spans="16:29" x14ac:dyDescent="0.2">
      <c r="P89" s="34"/>
      <c r="AC89" s="34"/>
    </row>
    <row r="90" spans="16:29" x14ac:dyDescent="0.2">
      <c r="P90" s="34"/>
      <c r="AC90" s="34"/>
    </row>
    <row r="91" spans="16:29" x14ac:dyDescent="0.2">
      <c r="P91" s="34"/>
      <c r="AC91" s="34"/>
    </row>
    <row r="92" spans="16:29" x14ac:dyDescent="0.2">
      <c r="P92" s="34"/>
      <c r="AC92" s="34"/>
    </row>
    <row r="93" spans="16:29" x14ac:dyDescent="0.2">
      <c r="P93" s="37"/>
      <c r="AC93" s="34"/>
    </row>
    <row r="94" spans="16:29" x14ac:dyDescent="0.2">
      <c r="P94" s="37"/>
      <c r="AC94" s="34"/>
    </row>
    <row r="95" spans="16:29" x14ac:dyDescent="0.2">
      <c r="P95" s="34"/>
      <c r="AC95" s="34"/>
    </row>
    <row r="96" spans="16:29" x14ac:dyDescent="0.2">
      <c r="P96" s="34"/>
      <c r="AC96" s="34"/>
    </row>
    <row r="97" spans="16:29" x14ac:dyDescent="0.2">
      <c r="P97" s="34"/>
      <c r="AC97" s="34"/>
    </row>
    <row r="98" spans="16:29" x14ac:dyDescent="0.2">
      <c r="P98" s="34"/>
      <c r="AC98" s="34"/>
    </row>
    <row r="99" spans="16:29" x14ac:dyDescent="0.2">
      <c r="P99" s="34"/>
      <c r="AC99" s="34"/>
    </row>
    <row r="100" spans="16:29" x14ac:dyDescent="0.2">
      <c r="P100" s="34"/>
      <c r="AC100" s="34"/>
    </row>
    <row r="101" spans="16:29" x14ac:dyDescent="0.2">
      <c r="P101" s="34"/>
      <c r="AC101" s="34"/>
    </row>
    <row r="102" spans="16:29" x14ac:dyDescent="0.2">
      <c r="P102" s="34"/>
      <c r="AC102" s="34"/>
    </row>
    <row r="103" spans="16:29" x14ac:dyDescent="0.2">
      <c r="P103" s="34"/>
      <c r="AC103" s="34"/>
    </row>
    <row r="104" spans="16:29" x14ac:dyDescent="0.2">
      <c r="P104" s="34"/>
      <c r="AC104" s="34"/>
    </row>
    <row r="105" spans="16:29" x14ac:dyDescent="0.2">
      <c r="P105" s="34"/>
      <c r="AC105" s="34"/>
    </row>
    <row r="106" spans="16:29" x14ac:dyDescent="0.2">
      <c r="P106" s="34"/>
      <c r="AC106" s="34"/>
    </row>
    <row r="107" spans="16:29" x14ac:dyDescent="0.2">
      <c r="P107" s="34"/>
      <c r="AC107" s="34"/>
    </row>
    <row r="108" spans="16:29" x14ac:dyDescent="0.2">
      <c r="P108" s="34"/>
      <c r="AC108" s="34"/>
    </row>
    <row r="109" spans="16:29" x14ac:dyDescent="0.2">
      <c r="P109" s="34"/>
      <c r="AC109" s="34"/>
    </row>
    <row r="110" spans="16:29" x14ac:dyDescent="0.2">
      <c r="P110" s="34"/>
      <c r="AC110" s="34"/>
    </row>
    <row r="111" spans="16:29" x14ac:dyDescent="0.2">
      <c r="P111" s="34"/>
      <c r="AC111" s="34"/>
    </row>
    <row r="112" spans="16:29" x14ac:dyDescent="0.2">
      <c r="P112" s="34"/>
      <c r="AC112" s="34"/>
    </row>
    <row r="113" spans="14:33" x14ac:dyDescent="0.2">
      <c r="P113" s="34"/>
      <c r="AC113" s="34"/>
    </row>
    <row r="114" spans="14:33" x14ac:dyDescent="0.2">
      <c r="P114" s="34"/>
      <c r="AC114" s="34"/>
    </row>
    <row r="115" spans="14:33" x14ac:dyDescent="0.2">
      <c r="P115" s="34"/>
      <c r="AC115" s="34"/>
    </row>
    <row r="117" spans="14:33" x14ac:dyDescent="0.2">
      <c r="P117" s="34" t="s">
        <v>69</v>
      </c>
      <c r="AC117" s="34"/>
    </row>
    <row r="118" spans="14:33" x14ac:dyDescent="0.2">
      <c r="AC118" s="38"/>
    </row>
    <row r="119" spans="14:33" ht="13.5" thickBot="1" x14ac:dyDescent="0.25">
      <c r="Q119" s="26">
        <f>SUM(Q76:Q117)</f>
        <v>0</v>
      </c>
      <c r="R119" s="26">
        <f t="shared" ref="R119:AC119" si="19">SUM(R76:R117)</f>
        <v>0</v>
      </c>
      <c r="S119" s="26">
        <f t="shared" si="19"/>
        <v>0</v>
      </c>
      <c r="T119" s="26">
        <f t="shared" si="19"/>
        <v>0</v>
      </c>
      <c r="U119" s="26">
        <f t="shared" si="19"/>
        <v>0</v>
      </c>
      <c r="V119" s="26">
        <f t="shared" si="19"/>
        <v>0</v>
      </c>
      <c r="W119" s="26">
        <f t="shared" si="19"/>
        <v>0</v>
      </c>
      <c r="X119" s="26">
        <f t="shared" si="19"/>
        <v>0</v>
      </c>
      <c r="Y119" s="26">
        <f t="shared" si="19"/>
        <v>0</v>
      </c>
      <c r="Z119" s="26">
        <f t="shared" si="19"/>
        <v>0</v>
      </c>
      <c r="AA119" s="26">
        <f t="shared" si="19"/>
        <v>0</v>
      </c>
      <c r="AB119" s="26">
        <f t="shared" si="19"/>
        <v>0</v>
      </c>
      <c r="AC119" s="26">
        <f t="shared" si="19"/>
        <v>0</v>
      </c>
    </row>
    <row r="120" spans="14:33" x14ac:dyDescent="0.2">
      <c r="P120" s="22"/>
      <c r="Z120" s="40" t="s">
        <v>77</v>
      </c>
      <c r="AA120" s="34"/>
      <c r="AB120" s="34"/>
      <c r="AC120" s="34">
        <v>0</v>
      </c>
    </row>
    <row r="121" spans="14:33" x14ac:dyDescent="0.2">
      <c r="N121" s="25"/>
      <c r="AB121" s="39" t="s">
        <v>70</v>
      </c>
      <c r="AC121" s="17">
        <f t="shared" ref="AC121" si="20">AC119-AC120</f>
        <v>0</v>
      </c>
      <c r="AD121" s="40" t="s">
        <v>74</v>
      </c>
      <c r="AE121" s="40"/>
      <c r="AF121" s="34"/>
      <c r="AG121" s="34"/>
    </row>
    <row r="122" spans="14:33" x14ac:dyDescent="0.2">
      <c r="N122" s="25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9"/>
      <c r="AE122" s="40" t="s">
        <v>73</v>
      </c>
      <c r="AF122" s="34"/>
      <c r="AG122" s="34"/>
    </row>
  </sheetData>
  <mergeCells count="9">
    <mergeCell ref="A51:N51"/>
    <mergeCell ref="P51:AC51"/>
    <mergeCell ref="A52:N52"/>
    <mergeCell ref="P52:AC52"/>
    <mergeCell ref="F6:G6"/>
    <mergeCell ref="A16:N16"/>
    <mergeCell ref="P16:AC16"/>
    <mergeCell ref="A17:N17"/>
    <mergeCell ref="P17:AC17"/>
  </mergeCells>
  <pageMargins left="0.7" right="0.7" top="0.75" bottom="0.75" header="0.3" footer="0.3"/>
  <pageSetup scale="56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0"/>
  <sheetViews>
    <sheetView workbookViewId="0">
      <selection activeCell="B15" sqref="B15"/>
    </sheetView>
  </sheetViews>
  <sheetFormatPr defaultColWidth="9.140625" defaultRowHeight="12.75" x14ac:dyDescent="0.2"/>
  <cols>
    <col min="1" max="1" width="30.5703125" style="2" customWidth="1"/>
    <col min="2" max="2" width="47.85546875" style="2" customWidth="1"/>
    <col min="3" max="16384" width="9.140625" style="2"/>
  </cols>
  <sheetData>
    <row r="1" spans="1:2" ht="13.5" thickBot="1" x14ac:dyDescent="0.25">
      <c r="A1" s="1" t="s">
        <v>0</v>
      </c>
      <c r="B1" s="9"/>
    </row>
    <row r="2" spans="1:2" ht="13.5" thickBot="1" x14ac:dyDescent="0.25"/>
    <row r="3" spans="1:2" ht="13.5" thickBot="1" x14ac:dyDescent="0.25">
      <c r="A3" s="46" t="s">
        <v>1</v>
      </c>
      <c r="B3" s="47"/>
    </row>
    <row r="4" spans="1:2" x14ac:dyDescent="0.2">
      <c r="A4" s="3" t="s">
        <v>3</v>
      </c>
      <c r="B4" s="12"/>
    </row>
    <row r="5" spans="1:2" x14ac:dyDescent="0.2">
      <c r="A5" s="4" t="s">
        <v>4</v>
      </c>
      <c r="B5" s="5"/>
    </row>
    <row r="6" spans="1:2" ht="38.25" x14ac:dyDescent="0.2">
      <c r="A6" s="4" t="s">
        <v>5</v>
      </c>
      <c r="B6" s="7" t="e">
        <f>BETAINV(0.9,1+B5,B4-B5)</f>
        <v>#NUM!</v>
      </c>
    </row>
    <row r="7" spans="1:2" ht="26.25" thickBot="1" x14ac:dyDescent="0.25">
      <c r="A7" s="6" t="s">
        <v>6</v>
      </c>
      <c r="B7" s="10" t="e">
        <f>B6*B1</f>
        <v>#NUM!</v>
      </c>
    </row>
    <row r="9" spans="1:2" ht="13.5" thickBot="1" x14ac:dyDescent="0.25"/>
    <row r="10" spans="1:2" ht="13.5" thickBot="1" x14ac:dyDescent="0.25">
      <c r="A10" s="48" t="s">
        <v>2</v>
      </c>
      <c r="B10" s="49"/>
    </row>
    <row r="11" spans="1:2" x14ac:dyDescent="0.2">
      <c r="A11" s="3" t="s">
        <v>7</v>
      </c>
      <c r="B11" s="11" t="e">
        <f>B7</f>
        <v>#NUM!</v>
      </c>
    </row>
    <row r="12" spans="1:2" ht="51" x14ac:dyDescent="0.2">
      <c r="A12" s="4" t="s">
        <v>8</v>
      </c>
      <c r="B12" s="13"/>
    </row>
    <row r="13" spans="1:2" ht="25.5" x14ac:dyDescent="0.2">
      <c r="A13" s="4" t="s">
        <v>9</v>
      </c>
      <c r="B13" s="7" t="e">
        <f>B11/B12</f>
        <v>#NUM!</v>
      </c>
    </row>
    <row r="14" spans="1:2" ht="25.5" x14ac:dyDescent="0.2">
      <c r="A14" s="4" t="s">
        <v>10</v>
      </c>
      <c r="B14" s="14"/>
    </row>
    <row r="15" spans="1:2" ht="13.5" thickBot="1" x14ac:dyDescent="0.25">
      <c r="A15" s="6" t="s">
        <v>11</v>
      </c>
      <c r="B15" s="15" t="e">
        <f>B13/B14</f>
        <v>#NUM!</v>
      </c>
    </row>
    <row r="18" spans="1:2" x14ac:dyDescent="0.2">
      <c r="A18" s="8" t="e">
        <f>IF((AND(B15&gt;=1,B5&gt;0)),"TRUE",IF(B5=0,"N/A - 0 Deviation"))</f>
        <v>#NUM!</v>
      </c>
      <c r="B18" t="s">
        <v>12</v>
      </c>
    </row>
    <row r="19" spans="1:2" x14ac:dyDescent="0.2">
      <c r="A19" s="8" t="e">
        <f>IF((AND(B15&gt;=0.4,B15&lt;1, B5&gt;0)),"TRUE",IF(B5=0,"N/A - 0 Deviation"))</f>
        <v>#NUM!</v>
      </c>
      <c r="B19" t="s">
        <v>13</v>
      </c>
    </row>
    <row r="20" spans="1:2" x14ac:dyDescent="0.2">
      <c r="A20" s="8" t="e">
        <f>IF((AND(B15&lt;0.4,B5&gt;0)),"TRUE",IF(B5=0,"N/A - 0 Deviation"))</f>
        <v>#NUM!</v>
      </c>
      <c r="B20" t="s">
        <v>14</v>
      </c>
    </row>
  </sheetData>
  <sheetProtection password="C4BA" sheet="1" objects="1" scenarios="1"/>
  <customSheetViews>
    <customSheetView guid="{56E0E091-6629-491F-A932-7845562D48F5}" state="hidden">
      <selection activeCell="B15" sqref="B15"/>
      <pageMargins left="0.7" right="0.7" top="0.75" bottom="0.75" header="0.3" footer="0.3"/>
    </customSheetView>
    <customSheetView guid="{D69A599F-6E96-4E0D-987C-FDACDEBA3CA0}" state="hidden">
      <selection activeCell="B15" sqref="B15"/>
      <pageMargins left="0.7" right="0.7" top="0.75" bottom="0.75" header="0.3" footer="0.3"/>
    </customSheetView>
    <customSheetView guid="{9287A39F-E9CD-4C67-917F-9EE4346FE414}" state="hidden">
      <selection activeCell="B15" sqref="B15"/>
      <pageMargins left="0.7" right="0.7" top="0.75" bottom="0.75" header="0.3" footer="0.3"/>
    </customSheetView>
    <customSheetView guid="{4CA71AF3-4C3A-4258-84DF-71E0AA03C619}" state="hidden">
      <selection activeCell="B15" sqref="B15"/>
      <pageMargins left="0.7" right="0.7" top="0.75" bottom="0.75" header="0.3" footer="0.3"/>
    </customSheetView>
    <customSheetView guid="{BF3D7827-E798-4FD3-90EF-25E79D84A20B}" state="hidden">
      <selection activeCell="B15" sqref="B15"/>
      <pageMargins left="0.7" right="0.7" top="0.75" bottom="0.75" header="0.3" footer="0.3"/>
    </customSheetView>
  </customSheetViews>
  <mergeCells count="2">
    <mergeCell ref="A3:B3"/>
    <mergeCell ref="A10:B10"/>
  </mergeCells>
  <conditionalFormatting sqref="A18:A20">
    <cfRule type="containsText" dxfId="5" priority="4" operator="containsText" text="TRUE">
      <formula>NOT(ISERROR(SEARCH("TRUE",A18)))</formula>
    </cfRule>
    <cfRule type="cellIs" dxfId="4" priority="5" operator="equal">
      <formula>"""TRUE"""</formula>
    </cfRule>
    <cfRule type="cellIs" dxfId="3" priority="6" operator="equal">
      <formula>TRUE</formula>
    </cfRule>
  </conditionalFormatting>
  <conditionalFormatting sqref="A18:A20">
    <cfRule type="containsText" dxfId="2" priority="1" operator="containsText" text="TRUE">
      <formula>NOT(ISERROR(SEARCH("TRUE",A18)))</formula>
    </cfRule>
    <cfRule type="cellIs" dxfId="1" priority="2" operator="equal">
      <formula>"""TRUE"""</formula>
    </cfRule>
    <cfRule type="cellIs" dxfId="0" priority="3" operator="equal">
      <formula>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>
      <selection activeCell="F73" sqref="F73"/>
    </sheetView>
  </sheetViews>
  <sheetFormatPr defaultRowHeight="12.75" x14ac:dyDescent="0.2"/>
  <sheetData/>
  <customSheetViews>
    <customSheetView guid="{56E0E091-6629-491F-A932-7845562D48F5}">
      <selection activeCell="F73" sqref="F73"/>
      <pageMargins left="0.7" right="0.7" top="0.75" bottom="0.75" header="0.3" footer="0.3"/>
    </customSheetView>
    <customSheetView guid="{D69A599F-6E96-4E0D-987C-FDACDEBA3CA0}">
      <pageMargins left="0.7" right="0.7" top="0.75" bottom="0.75" header="0.3" footer="0.3"/>
    </customSheetView>
    <customSheetView guid="{9287A39F-E9CD-4C67-917F-9EE4346FE414}">
      <pageMargins left="0.7" right="0.7" top="0.75" bottom="0.75" header="0.3" footer="0.3"/>
    </customSheetView>
    <customSheetView guid="{4CA71AF3-4C3A-4258-84DF-71E0AA03C619}">
      <pageMargins left="0.7" right="0.7" top="0.75" bottom="0.75" header="0.3" footer="0.3"/>
    </customSheetView>
    <customSheetView guid="{BF3D7827-E798-4FD3-90EF-25E79D84A20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250"/>
  <sheetViews>
    <sheetView workbookViewId="0">
      <selection activeCell="D6" sqref="D6"/>
    </sheetView>
  </sheetViews>
  <sheetFormatPr defaultRowHeight="12.75" x14ac:dyDescent="0.2"/>
  <cols>
    <col min="1" max="1" width="10.85546875" customWidth="1"/>
    <col min="2" max="2" width="15.85546875" customWidth="1"/>
  </cols>
  <sheetData>
    <row r="1" spans="1:4" x14ac:dyDescent="0.2">
      <c r="A1" t="s">
        <v>16</v>
      </c>
      <c r="B1" t="s">
        <v>17</v>
      </c>
    </row>
    <row r="2" spans="1:4" x14ac:dyDescent="0.2">
      <c r="A2">
        <v>1</v>
      </c>
      <c r="B2">
        <v>1</v>
      </c>
      <c r="C2" t="s">
        <v>18</v>
      </c>
    </row>
    <row r="3" spans="1:4" x14ac:dyDescent="0.2">
      <c r="A3">
        <v>2</v>
      </c>
      <c r="B3">
        <v>1</v>
      </c>
      <c r="D3" t="s">
        <v>19</v>
      </c>
    </row>
    <row r="4" spans="1:4" x14ac:dyDescent="0.2">
      <c r="A4">
        <v>3</v>
      </c>
      <c r="B4">
        <v>1</v>
      </c>
      <c r="D4" t="s">
        <v>20</v>
      </c>
    </row>
    <row r="5" spans="1:4" x14ac:dyDescent="0.2">
      <c r="A5">
        <v>4</v>
      </c>
      <c r="B5">
        <v>2</v>
      </c>
      <c r="D5" t="s">
        <v>21</v>
      </c>
    </row>
    <row r="6" spans="1:4" x14ac:dyDescent="0.2">
      <c r="A6">
        <v>5</v>
      </c>
      <c r="B6">
        <v>2</v>
      </c>
    </row>
    <row r="7" spans="1:4" x14ac:dyDescent="0.2">
      <c r="A7">
        <v>6</v>
      </c>
      <c r="B7">
        <v>2</v>
      </c>
    </row>
    <row r="8" spans="1:4" x14ac:dyDescent="0.2">
      <c r="A8">
        <v>7</v>
      </c>
      <c r="B8">
        <v>2</v>
      </c>
    </row>
    <row r="9" spans="1:4" x14ac:dyDescent="0.2">
      <c r="A9">
        <v>8</v>
      </c>
      <c r="B9">
        <v>2</v>
      </c>
    </row>
    <row r="10" spans="1:4" x14ac:dyDescent="0.2">
      <c r="A10">
        <v>9</v>
      </c>
      <c r="B10">
        <v>3</v>
      </c>
    </row>
    <row r="11" spans="1:4" x14ac:dyDescent="0.2">
      <c r="A11">
        <v>10</v>
      </c>
      <c r="B11">
        <v>3</v>
      </c>
    </row>
    <row r="12" spans="1:4" x14ac:dyDescent="0.2">
      <c r="A12">
        <v>11</v>
      </c>
      <c r="B12">
        <v>3</v>
      </c>
    </row>
    <row r="13" spans="1:4" x14ac:dyDescent="0.2">
      <c r="A13">
        <v>12</v>
      </c>
      <c r="B13">
        <v>3</v>
      </c>
    </row>
    <row r="14" spans="1:4" x14ac:dyDescent="0.2">
      <c r="A14">
        <v>13</v>
      </c>
      <c r="B14">
        <v>3</v>
      </c>
    </row>
    <row r="15" spans="1:4" x14ac:dyDescent="0.2">
      <c r="A15">
        <v>14</v>
      </c>
      <c r="B15">
        <v>3</v>
      </c>
    </row>
    <row r="16" spans="1:4" x14ac:dyDescent="0.2">
      <c r="A16">
        <v>15</v>
      </c>
      <c r="B16">
        <v>3</v>
      </c>
    </row>
    <row r="17" spans="1:2" x14ac:dyDescent="0.2">
      <c r="A17">
        <v>16</v>
      </c>
      <c r="B17">
        <v>4</v>
      </c>
    </row>
    <row r="18" spans="1:2" x14ac:dyDescent="0.2">
      <c r="A18">
        <v>17</v>
      </c>
      <c r="B18">
        <v>4</v>
      </c>
    </row>
    <row r="19" spans="1:2" x14ac:dyDescent="0.2">
      <c r="A19">
        <v>18</v>
      </c>
      <c r="B19">
        <v>4</v>
      </c>
    </row>
    <row r="20" spans="1:2" x14ac:dyDescent="0.2">
      <c r="A20">
        <v>19</v>
      </c>
      <c r="B20">
        <v>4</v>
      </c>
    </row>
    <row r="21" spans="1:2" x14ac:dyDescent="0.2">
      <c r="A21">
        <v>20</v>
      </c>
      <c r="B21">
        <v>4</v>
      </c>
    </row>
    <row r="22" spans="1:2" x14ac:dyDescent="0.2">
      <c r="A22">
        <v>21</v>
      </c>
      <c r="B22">
        <v>4</v>
      </c>
    </row>
    <row r="23" spans="1:2" x14ac:dyDescent="0.2">
      <c r="A23">
        <v>22</v>
      </c>
      <c r="B23">
        <v>4</v>
      </c>
    </row>
    <row r="24" spans="1:2" x14ac:dyDescent="0.2">
      <c r="A24">
        <v>23</v>
      </c>
      <c r="B24">
        <v>4</v>
      </c>
    </row>
    <row r="25" spans="1:2" x14ac:dyDescent="0.2">
      <c r="A25">
        <v>24</v>
      </c>
      <c r="B25">
        <v>5</v>
      </c>
    </row>
    <row r="26" spans="1:2" x14ac:dyDescent="0.2">
      <c r="A26">
        <v>25</v>
      </c>
      <c r="B26">
        <v>5</v>
      </c>
    </row>
    <row r="27" spans="1:2" x14ac:dyDescent="0.2">
      <c r="A27">
        <v>26</v>
      </c>
      <c r="B27">
        <v>5</v>
      </c>
    </row>
    <row r="28" spans="1:2" x14ac:dyDescent="0.2">
      <c r="A28">
        <v>27</v>
      </c>
      <c r="B28">
        <v>5</v>
      </c>
    </row>
    <row r="29" spans="1:2" x14ac:dyDescent="0.2">
      <c r="A29">
        <v>28</v>
      </c>
      <c r="B29">
        <v>5</v>
      </c>
    </row>
    <row r="30" spans="1:2" x14ac:dyDescent="0.2">
      <c r="A30">
        <v>29</v>
      </c>
      <c r="B30">
        <v>5</v>
      </c>
    </row>
    <row r="31" spans="1:2" x14ac:dyDescent="0.2">
      <c r="A31">
        <v>30</v>
      </c>
      <c r="B31">
        <v>5</v>
      </c>
    </row>
    <row r="32" spans="1:2" x14ac:dyDescent="0.2">
      <c r="A32">
        <v>31</v>
      </c>
      <c r="B32">
        <v>5</v>
      </c>
    </row>
    <row r="33" spans="1:2" x14ac:dyDescent="0.2">
      <c r="A33">
        <v>32</v>
      </c>
      <c r="B33">
        <v>5</v>
      </c>
    </row>
    <row r="34" spans="1:2" x14ac:dyDescent="0.2">
      <c r="A34">
        <v>33</v>
      </c>
      <c r="B34">
        <v>6</v>
      </c>
    </row>
    <row r="35" spans="1:2" x14ac:dyDescent="0.2">
      <c r="A35">
        <v>34</v>
      </c>
      <c r="B35">
        <v>6</v>
      </c>
    </row>
    <row r="36" spans="1:2" x14ac:dyDescent="0.2">
      <c r="A36">
        <v>35</v>
      </c>
      <c r="B36">
        <v>6</v>
      </c>
    </row>
    <row r="37" spans="1:2" x14ac:dyDescent="0.2">
      <c r="A37">
        <v>36</v>
      </c>
      <c r="B37">
        <v>6</v>
      </c>
    </row>
    <row r="38" spans="1:2" x14ac:dyDescent="0.2">
      <c r="A38">
        <v>37</v>
      </c>
      <c r="B38">
        <v>6</v>
      </c>
    </row>
    <row r="39" spans="1:2" x14ac:dyDescent="0.2">
      <c r="A39">
        <v>38</v>
      </c>
      <c r="B39">
        <v>6</v>
      </c>
    </row>
    <row r="40" spans="1:2" x14ac:dyDescent="0.2">
      <c r="A40">
        <v>39</v>
      </c>
      <c r="B40">
        <v>6</v>
      </c>
    </row>
    <row r="41" spans="1:2" x14ac:dyDescent="0.2">
      <c r="A41">
        <v>40</v>
      </c>
      <c r="B41">
        <v>6</v>
      </c>
    </row>
    <row r="42" spans="1:2" x14ac:dyDescent="0.2">
      <c r="A42">
        <v>41</v>
      </c>
      <c r="B42">
        <v>6</v>
      </c>
    </row>
    <row r="43" spans="1:2" x14ac:dyDescent="0.2">
      <c r="A43">
        <v>42</v>
      </c>
      <c r="B43">
        <v>6</v>
      </c>
    </row>
    <row r="44" spans="1:2" x14ac:dyDescent="0.2">
      <c r="A44">
        <v>43</v>
      </c>
      <c r="B44">
        <v>6</v>
      </c>
    </row>
    <row r="45" spans="1:2" x14ac:dyDescent="0.2">
      <c r="A45">
        <v>44</v>
      </c>
      <c r="B45">
        <v>7</v>
      </c>
    </row>
    <row r="46" spans="1:2" x14ac:dyDescent="0.2">
      <c r="A46">
        <v>45</v>
      </c>
      <c r="B46">
        <v>7</v>
      </c>
    </row>
    <row r="47" spans="1:2" x14ac:dyDescent="0.2">
      <c r="A47">
        <v>46</v>
      </c>
      <c r="B47">
        <v>7</v>
      </c>
    </row>
    <row r="48" spans="1:2" x14ac:dyDescent="0.2">
      <c r="A48">
        <v>47</v>
      </c>
      <c r="B48">
        <v>7</v>
      </c>
    </row>
    <row r="49" spans="1:2" x14ac:dyDescent="0.2">
      <c r="A49">
        <v>48</v>
      </c>
      <c r="B49">
        <v>7</v>
      </c>
    </row>
    <row r="50" spans="1:2" x14ac:dyDescent="0.2">
      <c r="A50">
        <v>49</v>
      </c>
      <c r="B50">
        <v>7</v>
      </c>
    </row>
    <row r="51" spans="1:2" x14ac:dyDescent="0.2">
      <c r="A51">
        <v>50</v>
      </c>
      <c r="B51">
        <v>7</v>
      </c>
    </row>
    <row r="52" spans="1:2" x14ac:dyDescent="0.2">
      <c r="A52">
        <v>51</v>
      </c>
      <c r="B52">
        <v>7</v>
      </c>
    </row>
    <row r="53" spans="1:2" x14ac:dyDescent="0.2">
      <c r="A53">
        <v>52</v>
      </c>
      <c r="B53">
        <v>7</v>
      </c>
    </row>
    <row r="54" spans="1:2" x14ac:dyDescent="0.2">
      <c r="A54">
        <v>53</v>
      </c>
      <c r="B54">
        <v>7</v>
      </c>
    </row>
    <row r="55" spans="1:2" x14ac:dyDescent="0.2">
      <c r="A55">
        <v>54</v>
      </c>
      <c r="B55">
        <v>7</v>
      </c>
    </row>
    <row r="56" spans="1:2" x14ac:dyDescent="0.2">
      <c r="A56">
        <v>55</v>
      </c>
      <c r="B56">
        <v>7</v>
      </c>
    </row>
    <row r="57" spans="1:2" x14ac:dyDescent="0.2">
      <c r="A57">
        <v>56</v>
      </c>
      <c r="B57">
        <v>7</v>
      </c>
    </row>
    <row r="58" spans="1:2" x14ac:dyDescent="0.2">
      <c r="A58">
        <v>57</v>
      </c>
      <c r="B58">
        <v>8</v>
      </c>
    </row>
    <row r="59" spans="1:2" x14ac:dyDescent="0.2">
      <c r="A59">
        <v>58</v>
      </c>
      <c r="B59">
        <v>8</v>
      </c>
    </row>
    <row r="60" spans="1:2" x14ac:dyDescent="0.2">
      <c r="A60">
        <v>59</v>
      </c>
      <c r="B60">
        <v>8</v>
      </c>
    </row>
    <row r="61" spans="1:2" x14ac:dyDescent="0.2">
      <c r="A61">
        <v>60</v>
      </c>
      <c r="B61">
        <v>8</v>
      </c>
    </row>
    <row r="62" spans="1:2" x14ac:dyDescent="0.2">
      <c r="A62">
        <v>61</v>
      </c>
      <c r="B62">
        <v>8</v>
      </c>
    </row>
    <row r="63" spans="1:2" x14ac:dyDescent="0.2">
      <c r="A63">
        <v>62</v>
      </c>
      <c r="B63">
        <v>8</v>
      </c>
    </row>
    <row r="64" spans="1:2" x14ac:dyDescent="0.2">
      <c r="A64">
        <v>63</v>
      </c>
      <c r="B64">
        <v>8</v>
      </c>
    </row>
    <row r="65" spans="1:2" x14ac:dyDescent="0.2">
      <c r="A65">
        <v>64</v>
      </c>
      <c r="B65">
        <v>8</v>
      </c>
    </row>
    <row r="66" spans="1:2" x14ac:dyDescent="0.2">
      <c r="A66">
        <v>65</v>
      </c>
      <c r="B66">
        <v>8</v>
      </c>
    </row>
    <row r="67" spans="1:2" x14ac:dyDescent="0.2">
      <c r="A67">
        <v>66</v>
      </c>
      <c r="B67">
        <v>8</v>
      </c>
    </row>
    <row r="68" spans="1:2" x14ac:dyDescent="0.2">
      <c r="A68">
        <v>67</v>
      </c>
      <c r="B68">
        <v>8</v>
      </c>
    </row>
    <row r="69" spans="1:2" x14ac:dyDescent="0.2">
      <c r="A69">
        <v>68</v>
      </c>
      <c r="B69">
        <v>8</v>
      </c>
    </row>
    <row r="70" spans="1:2" x14ac:dyDescent="0.2">
      <c r="A70">
        <v>69</v>
      </c>
      <c r="B70">
        <v>8</v>
      </c>
    </row>
    <row r="71" spans="1:2" x14ac:dyDescent="0.2">
      <c r="A71">
        <v>70</v>
      </c>
      <c r="B71">
        <v>8</v>
      </c>
    </row>
    <row r="72" spans="1:2" x14ac:dyDescent="0.2">
      <c r="A72">
        <v>71</v>
      </c>
      <c r="B72">
        <v>8</v>
      </c>
    </row>
    <row r="73" spans="1:2" x14ac:dyDescent="0.2">
      <c r="A73">
        <v>72</v>
      </c>
      <c r="B73">
        <v>9</v>
      </c>
    </row>
    <row r="74" spans="1:2" x14ac:dyDescent="0.2">
      <c r="A74">
        <v>73</v>
      </c>
      <c r="B74">
        <v>9</v>
      </c>
    </row>
    <row r="75" spans="1:2" x14ac:dyDescent="0.2">
      <c r="A75">
        <v>74</v>
      </c>
      <c r="B75">
        <v>9</v>
      </c>
    </row>
    <row r="76" spans="1:2" x14ac:dyDescent="0.2">
      <c r="A76">
        <v>75</v>
      </c>
      <c r="B76">
        <v>9</v>
      </c>
    </row>
    <row r="77" spans="1:2" x14ac:dyDescent="0.2">
      <c r="A77">
        <v>76</v>
      </c>
      <c r="B77">
        <v>9</v>
      </c>
    </row>
    <row r="78" spans="1:2" x14ac:dyDescent="0.2">
      <c r="A78">
        <v>77</v>
      </c>
      <c r="B78">
        <v>9</v>
      </c>
    </row>
    <row r="79" spans="1:2" x14ac:dyDescent="0.2">
      <c r="A79">
        <v>78</v>
      </c>
      <c r="B79">
        <v>9</v>
      </c>
    </row>
    <row r="80" spans="1:2" x14ac:dyDescent="0.2">
      <c r="A80">
        <v>79</v>
      </c>
      <c r="B80">
        <v>9</v>
      </c>
    </row>
    <row r="81" spans="1:2" x14ac:dyDescent="0.2">
      <c r="A81">
        <v>80</v>
      </c>
      <c r="B81">
        <v>9</v>
      </c>
    </row>
    <row r="82" spans="1:2" x14ac:dyDescent="0.2">
      <c r="A82">
        <v>81</v>
      </c>
      <c r="B82">
        <v>9</v>
      </c>
    </row>
    <row r="83" spans="1:2" x14ac:dyDescent="0.2">
      <c r="A83">
        <v>82</v>
      </c>
      <c r="B83">
        <v>9</v>
      </c>
    </row>
    <row r="84" spans="1:2" x14ac:dyDescent="0.2">
      <c r="A84">
        <v>83</v>
      </c>
      <c r="B84">
        <v>9</v>
      </c>
    </row>
    <row r="85" spans="1:2" x14ac:dyDescent="0.2">
      <c r="A85">
        <v>84</v>
      </c>
      <c r="B85">
        <v>9</v>
      </c>
    </row>
    <row r="86" spans="1:2" x14ac:dyDescent="0.2">
      <c r="A86">
        <v>85</v>
      </c>
      <c r="B86">
        <v>9</v>
      </c>
    </row>
    <row r="87" spans="1:2" x14ac:dyDescent="0.2">
      <c r="A87">
        <v>86</v>
      </c>
      <c r="B87">
        <v>9</v>
      </c>
    </row>
    <row r="88" spans="1:2" x14ac:dyDescent="0.2">
      <c r="A88">
        <v>87</v>
      </c>
      <c r="B88">
        <v>9</v>
      </c>
    </row>
    <row r="89" spans="1:2" x14ac:dyDescent="0.2">
      <c r="A89">
        <v>88</v>
      </c>
      <c r="B89">
        <v>9</v>
      </c>
    </row>
    <row r="90" spans="1:2" x14ac:dyDescent="0.2">
      <c r="A90">
        <v>89</v>
      </c>
      <c r="B90">
        <v>9</v>
      </c>
    </row>
    <row r="91" spans="1:2" x14ac:dyDescent="0.2">
      <c r="A91">
        <v>90</v>
      </c>
      <c r="B91">
        <v>9</v>
      </c>
    </row>
    <row r="92" spans="1:2" x14ac:dyDescent="0.2">
      <c r="A92">
        <v>91</v>
      </c>
      <c r="B92">
        <f>ROUNDUP(A92*0.1, 0)</f>
        <v>10</v>
      </c>
    </row>
    <row r="93" spans="1:2" x14ac:dyDescent="0.2">
      <c r="A93">
        <v>92</v>
      </c>
      <c r="B93">
        <f t="shared" ref="B93:B156" si="0">ROUNDUP(A93*0.1, 0)</f>
        <v>10</v>
      </c>
    </row>
    <row r="94" spans="1:2" x14ac:dyDescent="0.2">
      <c r="A94">
        <v>93</v>
      </c>
      <c r="B94">
        <f t="shared" si="0"/>
        <v>10</v>
      </c>
    </row>
    <row r="95" spans="1:2" x14ac:dyDescent="0.2">
      <c r="A95">
        <v>94</v>
      </c>
      <c r="B95">
        <f t="shared" si="0"/>
        <v>10</v>
      </c>
    </row>
    <row r="96" spans="1:2" x14ac:dyDescent="0.2">
      <c r="A96">
        <v>95</v>
      </c>
      <c r="B96">
        <f t="shared" si="0"/>
        <v>10</v>
      </c>
    </row>
    <row r="97" spans="1:2" x14ac:dyDescent="0.2">
      <c r="A97">
        <v>96</v>
      </c>
      <c r="B97">
        <f t="shared" si="0"/>
        <v>10</v>
      </c>
    </row>
    <row r="98" spans="1:2" x14ac:dyDescent="0.2">
      <c r="A98">
        <v>97</v>
      </c>
      <c r="B98">
        <f t="shared" si="0"/>
        <v>10</v>
      </c>
    </row>
    <row r="99" spans="1:2" x14ac:dyDescent="0.2">
      <c r="A99">
        <v>98</v>
      </c>
      <c r="B99">
        <f t="shared" si="0"/>
        <v>10</v>
      </c>
    </row>
    <row r="100" spans="1:2" x14ac:dyDescent="0.2">
      <c r="A100">
        <v>99</v>
      </c>
      <c r="B100">
        <f t="shared" si="0"/>
        <v>10</v>
      </c>
    </row>
    <row r="101" spans="1:2" x14ac:dyDescent="0.2">
      <c r="A101">
        <v>100</v>
      </c>
      <c r="B101">
        <f t="shared" si="0"/>
        <v>10</v>
      </c>
    </row>
    <row r="102" spans="1:2" x14ac:dyDescent="0.2">
      <c r="A102">
        <v>101</v>
      </c>
      <c r="B102">
        <f t="shared" si="0"/>
        <v>11</v>
      </c>
    </row>
    <row r="103" spans="1:2" x14ac:dyDescent="0.2">
      <c r="A103">
        <v>102</v>
      </c>
      <c r="B103">
        <f t="shared" si="0"/>
        <v>11</v>
      </c>
    </row>
    <row r="104" spans="1:2" x14ac:dyDescent="0.2">
      <c r="A104">
        <v>103</v>
      </c>
      <c r="B104">
        <f t="shared" si="0"/>
        <v>11</v>
      </c>
    </row>
    <row r="105" spans="1:2" x14ac:dyDescent="0.2">
      <c r="A105">
        <v>104</v>
      </c>
      <c r="B105">
        <f t="shared" si="0"/>
        <v>11</v>
      </c>
    </row>
    <row r="106" spans="1:2" x14ac:dyDescent="0.2">
      <c r="A106">
        <v>105</v>
      </c>
      <c r="B106">
        <f t="shared" si="0"/>
        <v>11</v>
      </c>
    </row>
    <row r="107" spans="1:2" x14ac:dyDescent="0.2">
      <c r="A107">
        <v>106</v>
      </c>
      <c r="B107">
        <f t="shared" si="0"/>
        <v>11</v>
      </c>
    </row>
    <row r="108" spans="1:2" x14ac:dyDescent="0.2">
      <c r="A108">
        <v>107</v>
      </c>
      <c r="B108">
        <f t="shared" si="0"/>
        <v>11</v>
      </c>
    </row>
    <row r="109" spans="1:2" x14ac:dyDescent="0.2">
      <c r="A109">
        <v>108</v>
      </c>
      <c r="B109">
        <f t="shared" si="0"/>
        <v>11</v>
      </c>
    </row>
    <row r="110" spans="1:2" x14ac:dyDescent="0.2">
      <c r="A110">
        <v>109</v>
      </c>
      <c r="B110">
        <f t="shared" si="0"/>
        <v>11</v>
      </c>
    </row>
    <row r="111" spans="1:2" x14ac:dyDescent="0.2">
      <c r="A111">
        <v>110</v>
      </c>
      <c r="B111">
        <f t="shared" si="0"/>
        <v>11</v>
      </c>
    </row>
    <row r="112" spans="1:2" x14ac:dyDescent="0.2">
      <c r="A112">
        <v>111</v>
      </c>
      <c r="B112">
        <f t="shared" si="0"/>
        <v>12</v>
      </c>
    </row>
    <row r="113" spans="1:2" x14ac:dyDescent="0.2">
      <c r="A113">
        <v>112</v>
      </c>
      <c r="B113">
        <f t="shared" si="0"/>
        <v>12</v>
      </c>
    </row>
    <row r="114" spans="1:2" x14ac:dyDescent="0.2">
      <c r="A114">
        <v>113</v>
      </c>
      <c r="B114">
        <f t="shared" si="0"/>
        <v>12</v>
      </c>
    </row>
    <row r="115" spans="1:2" x14ac:dyDescent="0.2">
      <c r="A115">
        <v>114</v>
      </c>
      <c r="B115">
        <f t="shared" si="0"/>
        <v>12</v>
      </c>
    </row>
    <row r="116" spans="1:2" x14ac:dyDescent="0.2">
      <c r="A116">
        <v>115</v>
      </c>
      <c r="B116">
        <f t="shared" si="0"/>
        <v>12</v>
      </c>
    </row>
    <row r="117" spans="1:2" x14ac:dyDescent="0.2">
      <c r="A117">
        <v>116</v>
      </c>
      <c r="B117">
        <f t="shared" si="0"/>
        <v>12</v>
      </c>
    </row>
    <row r="118" spans="1:2" x14ac:dyDescent="0.2">
      <c r="A118">
        <v>117</v>
      </c>
      <c r="B118">
        <f t="shared" si="0"/>
        <v>12</v>
      </c>
    </row>
    <row r="119" spans="1:2" x14ac:dyDescent="0.2">
      <c r="A119">
        <v>118</v>
      </c>
      <c r="B119">
        <f t="shared" si="0"/>
        <v>12</v>
      </c>
    </row>
    <row r="120" spans="1:2" x14ac:dyDescent="0.2">
      <c r="A120">
        <v>119</v>
      </c>
      <c r="B120">
        <f t="shared" si="0"/>
        <v>12</v>
      </c>
    </row>
    <row r="121" spans="1:2" x14ac:dyDescent="0.2">
      <c r="A121">
        <v>120</v>
      </c>
      <c r="B121">
        <f t="shared" si="0"/>
        <v>12</v>
      </c>
    </row>
    <row r="122" spans="1:2" x14ac:dyDescent="0.2">
      <c r="A122">
        <v>121</v>
      </c>
      <c r="B122">
        <f t="shared" si="0"/>
        <v>13</v>
      </c>
    </row>
    <row r="123" spans="1:2" x14ac:dyDescent="0.2">
      <c r="A123">
        <v>122</v>
      </c>
      <c r="B123">
        <f t="shared" si="0"/>
        <v>13</v>
      </c>
    </row>
    <row r="124" spans="1:2" x14ac:dyDescent="0.2">
      <c r="A124">
        <v>123</v>
      </c>
      <c r="B124">
        <f t="shared" si="0"/>
        <v>13</v>
      </c>
    </row>
    <row r="125" spans="1:2" x14ac:dyDescent="0.2">
      <c r="A125">
        <v>124</v>
      </c>
      <c r="B125">
        <f t="shared" si="0"/>
        <v>13</v>
      </c>
    </row>
    <row r="126" spans="1:2" x14ac:dyDescent="0.2">
      <c r="A126">
        <v>125</v>
      </c>
      <c r="B126">
        <f t="shared" si="0"/>
        <v>13</v>
      </c>
    </row>
    <row r="127" spans="1:2" x14ac:dyDescent="0.2">
      <c r="A127">
        <v>126</v>
      </c>
      <c r="B127">
        <f t="shared" si="0"/>
        <v>13</v>
      </c>
    </row>
    <row r="128" spans="1:2" x14ac:dyDescent="0.2">
      <c r="A128">
        <v>127</v>
      </c>
      <c r="B128">
        <f t="shared" si="0"/>
        <v>13</v>
      </c>
    </row>
    <row r="129" spans="1:2" x14ac:dyDescent="0.2">
      <c r="A129">
        <v>128</v>
      </c>
      <c r="B129">
        <f t="shared" si="0"/>
        <v>13</v>
      </c>
    </row>
    <row r="130" spans="1:2" x14ac:dyDescent="0.2">
      <c r="A130">
        <v>129</v>
      </c>
      <c r="B130">
        <f t="shared" si="0"/>
        <v>13</v>
      </c>
    </row>
    <row r="131" spans="1:2" x14ac:dyDescent="0.2">
      <c r="A131">
        <v>130</v>
      </c>
      <c r="B131">
        <f t="shared" si="0"/>
        <v>13</v>
      </c>
    </row>
    <row r="132" spans="1:2" x14ac:dyDescent="0.2">
      <c r="A132">
        <v>131</v>
      </c>
      <c r="B132">
        <f t="shared" si="0"/>
        <v>14</v>
      </c>
    </row>
    <row r="133" spans="1:2" x14ac:dyDescent="0.2">
      <c r="A133">
        <v>132</v>
      </c>
      <c r="B133">
        <f t="shared" si="0"/>
        <v>14</v>
      </c>
    </row>
    <row r="134" spans="1:2" x14ac:dyDescent="0.2">
      <c r="A134">
        <v>133</v>
      </c>
      <c r="B134">
        <f t="shared" si="0"/>
        <v>14</v>
      </c>
    </row>
    <row r="135" spans="1:2" x14ac:dyDescent="0.2">
      <c r="A135">
        <v>134</v>
      </c>
      <c r="B135">
        <f t="shared" si="0"/>
        <v>14</v>
      </c>
    </row>
    <row r="136" spans="1:2" x14ac:dyDescent="0.2">
      <c r="A136">
        <v>135</v>
      </c>
      <c r="B136">
        <f t="shared" si="0"/>
        <v>14</v>
      </c>
    </row>
    <row r="137" spans="1:2" x14ac:dyDescent="0.2">
      <c r="A137">
        <v>136</v>
      </c>
      <c r="B137">
        <f t="shared" si="0"/>
        <v>14</v>
      </c>
    </row>
    <row r="138" spans="1:2" x14ac:dyDescent="0.2">
      <c r="A138">
        <v>137</v>
      </c>
      <c r="B138">
        <f t="shared" si="0"/>
        <v>14</v>
      </c>
    </row>
    <row r="139" spans="1:2" x14ac:dyDescent="0.2">
      <c r="A139">
        <v>138</v>
      </c>
      <c r="B139">
        <f t="shared" si="0"/>
        <v>14</v>
      </c>
    </row>
    <row r="140" spans="1:2" x14ac:dyDescent="0.2">
      <c r="A140">
        <v>139</v>
      </c>
      <c r="B140">
        <f t="shared" si="0"/>
        <v>14</v>
      </c>
    </row>
    <row r="141" spans="1:2" x14ac:dyDescent="0.2">
      <c r="A141">
        <v>140</v>
      </c>
      <c r="B141">
        <f t="shared" si="0"/>
        <v>14</v>
      </c>
    </row>
    <row r="142" spans="1:2" x14ac:dyDescent="0.2">
      <c r="A142">
        <v>141</v>
      </c>
      <c r="B142">
        <f t="shared" si="0"/>
        <v>15</v>
      </c>
    </row>
    <row r="143" spans="1:2" x14ac:dyDescent="0.2">
      <c r="A143">
        <v>142</v>
      </c>
      <c r="B143">
        <f t="shared" si="0"/>
        <v>15</v>
      </c>
    </row>
    <row r="144" spans="1:2" x14ac:dyDescent="0.2">
      <c r="A144">
        <v>143</v>
      </c>
      <c r="B144">
        <f t="shared" si="0"/>
        <v>15</v>
      </c>
    </row>
    <row r="145" spans="1:2" x14ac:dyDescent="0.2">
      <c r="A145">
        <v>144</v>
      </c>
      <c r="B145">
        <f t="shared" si="0"/>
        <v>15</v>
      </c>
    </row>
    <row r="146" spans="1:2" x14ac:dyDescent="0.2">
      <c r="A146">
        <v>145</v>
      </c>
      <c r="B146">
        <f t="shared" si="0"/>
        <v>15</v>
      </c>
    </row>
    <row r="147" spans="1:2" x14ac:dyDescent="0.2">
      <c r="A147">
        <v>146</v>
      </c>
      <c r="B147">
        <f t="shared" si="0"/>
        <v>15</v>
      </c>
    </row>
    <row r="148" spans="1:2" x14ac:dyDescent="0.2">
      <c r="A148">
        <v>147</v>
      </c>
      <c r="B148">
        <f t="shared" si="0"/>
        <v>15</v>
      </c>
    </row>
    <row r="149" spans="1:2" x14ac:dyDescent="0.2">
      <c r="A149">
        <v>148</v>
      </c>
      <c r="B149">
        <f t="shared" si="0"/>
        <v>15</v>
      </c>
    </row>
    <row r="150" spans="1:2" x14ac:dyDescent="0.2">
      <c r="A150">
        <v>149</v>
      </c>
      <c r="B150">
        <f t="shared" si="0"/>
        <v>15</v>
      </c>
    </row>
    <row r="151" spans="1:2" x14ac:dyDescent="0.2">
      <c r="A151">
        <v>150</v>
      </c>
      <c r="B151">
        <f t="shared" si="0"/>
        <v>15</v>
      </c>
    </row>
    <row r="152" spans="1:2" x14ac:dyDescent="0.2">
      <c r="A152">
        <v>151</v>
      </c>
      <c r="B152">
        <f t="shared" si="0"/>
        <v>16</v>
      </c>
    </row>
    <row r="153" spans="1:2" x14ac:dyDescent="0.2">
      <c r="A153">
        <v>152</v>
      </c>
      <c r="B153">
        <f t="shared" si="0"/>
        <v>16</v>
      </c>
    </row>
    <row r="154" spans="1:2" x14ac:dyDescent="0.2">
      <c r="A154">
        <v>153</v>
      </c>
      <c r="B154">
        <f t="shared" si="0"/>
        <v>16</v>
      </c>
    </row>
    <row r="155" spans="1:2" x14ac:dyDescent="0.2">
      <c r="A155">
        <v>154</v>
      </c>
      <c r="B155">
        <f t="shared" si="0"/>
        <v>16</v>
      </c>
    </row>
    <row r="156" spans="1:2" x14ac:dyDescent="0.2">
      <c r="A156">
        <v>155</v>
      </c>
      <c r="B156">
        <f t="shared" si="0"/>
        <v>16</v>
      </c>
    </row>
    <row r="157" spans="1:2" x14ac:dyDescent="0.2">
      <c r="A157">
        <v>156</v>
      </c>
      <c r="B157">
        <f t="shared" ref="B157:B220" si="1">ROUNDUP(A157*0.1, 0)</f>
        <v>16</v>
      </c>
    </row>
    <row r="158" spans="1:2" x14ac:dyDescent="0.2">
      <c r="A158">
        <v>157</v>
      </c>
      <c r="B158">
        <f t="shared" si="1"/>
        <v>16</v>
      </c>
    </row>
    <row r="159" spans="1:2" x14ac:dyDescent="0.2">
      <c r="A159">
        <v>158</v>
      </c>
      <c r="B159">
        <f t="shared" si="1"/>
        <v>16</v>
      </c>
    </row>
    <row r="160" spans="1:2" x14ac:dyDescent="0.2">
      <c r="A160">
        <v>159</v>
      </c>
      <c r="B160">
        <f t="shared" si="1"/>
        <v>16</v>
      </c>
    </row>
    <row r="161" spans="1:2" x14ac:dyDescent="0.2">
      <c r="A161">
        <v>160</v>
      </c>
      <c r="B161">
        <f t="shared" si="1"/>
        <v>16</v>
      </c>
    </row>
    <row r="162" spans="1:2" x14ac:dyDescent="0.2">
      <c r="A162">
        <v>161</v>
      </c>
      <c r="B162">
        <f t="shared" si="1"/>
        <v>17</v>
      </c>
    </row>
    <row r="163" spans="1:2" x14ac:dyDescent="0.2">
      <c r="A163">
        <v>162</v>
      </c>
      <c r="B163">
        <f t="shared" si="1"/>
        <v>17</v>
      </c>
    </row>
    <row r="164" spans="1:2" x14ac:dyDescent="0.2">
      <c r="A164">
        <v>163</v>
      </c>
      <c r="B164">
        <f t="shared" si="1"/>
        <v>17</v>
      </c>
    </row>
    <row r="165" spans="1:2" x14ac:dyDescent="0.2">
      <c r="A165">
        <v>164</v>
      </c>
      <c r="B165">
        <f t="shared" si="1"/>
        <v>17</v>
      </c>
    </row>
    <row r="166" spans="1:2" x14ac:dyDescent="0.2">
      <c r="A166">
        <v>165</v>
      </c>
      <c r="B166">
        <f t="shared" si="1"/>
        <v>17</v>
      </c>
    </row>
    <row r="167" spans="1:2" x14ac:dyDescent="0.2">
      <c r="A167">
        <v>166</v>
      </c>
      <c r="B167">
        <f t="shared" si="1"/>
        <v>17</v>
      </c>
    </row>
    <row r="168" spans="1:2" x14ac:dyDescent="0.2">
      <c r="A168">
        <v>167</v>
      </c>
      <c r="B168">
        <f t="shared" si="1"/>
        <v>17</v>
      </c>
    </row>
    <row r="169" spans="1:2" x14ac:dyDescent="0.2">
      <c r="A169">
        <v>168</v>
      </c>
      <c r="B169">
        <f t="shared" si="1"/>
        <v>17</v>
      </c>
    </row>
    <row r="170" spans="1:2" x14ac:dyDescent="0.2">
      <c r="A170">
        <v>169</v>
      </c>
      <c r="B170">
        <f t="shared" si="1"/>
        <v>17</v>
      </c>
    </row>
    <row r="171" spans="1:2" x14ac:dyDescent="0.2">
      <c r="A171">
        <v>170</v>
      </c>
      <c r="B171">
        <f t="shared" si="1"/>
        <v>17</v>
      </c>
    </row>
    <row r="172" spans="1:2" x14ac:dyDescent="0.2">
      <c r="A172">
        <v>171</v>
      </c>
      <c r="B172">
        <f t="shared" si="1"/>
        <v>18</v>
      </c>
    </row>
    <row r="173" spans="1:2" x14ac:dyDescent="0.2">
      <c r="A173">
        <v>172</v>
      </c>
      <c r="B173">
        <f t="shared" si="1"/>
        <v>18</v>
      </c>
    </row>
    <row r="174" spans="1:2" x14ac:dyDescent="0.2">
      <c r="A174">
        <v>173</v>
      </c>
      <c r="B174">
        <f t="shared" si="1"/>
        <v>18</v>
      </c>
    </row>
    <row r="175" spans="1:2" x14ac:dyDescent="0.2">
      <c r="A175">
        <v>174</v>
      </c>
      <c r="B175">
        <f t="shared" si="1"/>
        <v>18</v>
      </c>
    </row>
    <row r="176" spans="1:2" x14ac:dyDescent="0.2">
      <c r="A176">
        <v>175</v>
      </c>
      <c r="B176">
        <f t="shared" si="1"/>
        <v>18</v>
      </c>
    </row>
    <row r="177" spans="1:2" x14ac:dyDescent="0.2">
      <c r="A177">
        <v>176</v>
      </c>
      <c r="B177">
        <f t="shared" si="1"/>
        <v>18</v>
      </c>
    </row>
    <row r="178" spans="1:2" x14ac:dyDescent="0.2">
      <c r="A178">
        <v>177</v>
      </c>
      <c r="B178">
        <f t="shared" si="1"/>
        <v>18</v>
      </c>
    </row>
    <row r="179" spans="1:2" x14ac:dyDescent="0.2">
      <c r="A179">
        <v>178</v>
      </c>
      <c r="B179">
        <f t="shared" si="1"/>
        <v>18</v>
      </c>
    </row>
    <row r="180" spans="1:2" x14ac:dyDescent="0.2">
      <c r="A180">
        <v>179</v>
      </c>
      <c r="B180">
        <f t="shared" si="1"/>
        <v>18</v>
      </c>
    </row>
    <row r="181" spans="1:2" x14ac:dyDescent="0.2">
      <c r="A181">
        <v>180</v>
      </c>
      <c r="B181">
        <f t="shared" si="1"/>
        <v>18</v>
      </c>
    </row>
    <row r="182" spans="1:2" x14ac:dyDescent="0.2">
      <c r="A182">
        <v>181</v>
      </c>
      <c r="B182">
        <f t="shared" si="1"/>
        <v>19</v>
      </c>
    </row>
    <row r="183" spans="1:2" x14ac:dyDescent="0.2">
      <c r="A183">
        <v>182</v>
      </c>
      <c r="B183">
        <f t="shared" si="1"/>
        <v>19</v>
      </c>
    </row>
    <row r="184" spans="1:2" x14ac:dyDescent="0.2">
      <c r="A184">
        <v>183</v>
      </c>
      <c r="B184">
        <f t="shared" si="1"/>
        <v>19</v>
      </c>
    </row>
    <row r="185" spans="1:2" x14ac:dyDescent="0.2">
      <c r="A185">
        <v>184</v>
      </c>
      <c r="B185">
        <f t="shared" si="1"/>
        <v>19</v>
      </c>
    </row>
    <row r="186" spans="1:2" x14ac:dyDescent="0.2">
      <c r="A186">
        <v>185</v>
      </c>
      <c r="B186">
        <f t="shared" si="1"/>
        <v>19</v>
      </c>
    </row>
    <row r="187" spans="1:2" x14ac:dyDescent="0.2">
      <c r="A187">
        <v>186</v>
      </c>
      <c r="B187">
        <f t="shared" si="1"/>
        <v>19</v>
      </c>
    </row>
    <row r="188" spans="1:2" x14ac:dyDescent="0.2">
      <c r="A188">
        <v>187</v>
      </c>
      <c r="B188">
        <f t="shared" si="1"/>
        <v>19</v>
      </c>
    </row>
    <row r="189" spans="1:2" x14ac:dyDescent="0.2">
      <c r="A189">
        <v>188</v>
      </c>
      <c r="B189">
        <f t="shared" si="1"/>
        <v>19</v>
      </c>
    </row>
    <row r="190" spans="1:2" x14ac:dyDescent="0.2">
      <c r="A190">
        <v>189</v>
      </c>
      <c r="B190">
        <f t="shared" si="1"/>
        <v>19</v>
      </c>
    </row>
    <row r="191" spans="1:2" x14ac:dyDescent="0.2">
      <c r="A191">
        <v>190</v>
      </c>
      <c r="B191">
        <f t="shared" si="1"/>
        <v>19</v>
      </c>
    </row>
    <row r="192" spans="1:2" x14ac:dyDescent="0.2">
      <c r="A192">
        <v>191</v>
      </c>
      <c r="B192">
        <f t="shared" si="1"/>
        <v>20</v>
      </c>
    </row>
    <row r="193" spans="1:2" x14ac:dyDescent="0.2">
      <c r="A193">
        <v>192</v>
      </c>
      <c r="B193">
        <f t="shared" si="1"/>
        <v>20</v>
      </c>
    </row>
    <row r="194" spans="1:2" x14ac:dyDescent="0.2">
      <c r="A194">
        <v>193</v>
      </c>
      <c r="B194">
        <f t="shared" si="1"/>
        <v>20</v>
      </c>
    </row>
    <row r="195" spans="1:2" x14ac:dyDescent="0.2">
      <c r="A195">
        <v>194</v>
      </c>
      <c r="B195">
        <f t="shared" si="1"/>
        <v>20</v>
      </c>
    </row>
    <row r="196" spans="1:2" x14ac:dyDescent="0.2">
      <c r="A196">
        <v>195</v>
      </c>
      <c r="B196">
        <f t="shared" si="1"/>
        <v>20</v>
      </c>
    </row>
    <row r="197" spans="1:2" x14ac:dyDescent="0.2">
      <c r="A197">
        <v>196</v>
      </c>
      <c r="B197">
        <f t="shared" si="1"/>
        <v>20</v>
      </c>
    </row>
    <row r="198" spans="1:2" x14ac:dyDescent="0.2">
      <c r="A198">
        <v>197</v>
      </c>
      <c r="B198">
        <f t="shared" si="1"/>
        <v>20</v>
      </c>
    </row>
    <row r="199" spans="1:2" x14ac:dyDescent="0.2">
      <c r="A199">
        <v>198</v>
      </c>
      <c r="B199">
        <f t="shared" si="1"/>
        <v>20</v>
      </c>
    </row>
    <row r="200" spans="1:2" x14ac:dyDescent="0.2">
      <c r="A200">
        <v>199</v>
      </c>
      <c r="B200">
        <f t="shared" si="1"/>
        <v>20</v>
      </c>
    </row>
    <row r="201" spans="1:2" x14ac:dyDescent="0.2">
      <c r="A201">
        <v>200</v>
      </c>
      <c r="B201">
        <f t="shared" si="1"/>
        <v>20</v>
      </c>
    </row>
    <row r="202" spans="1:2" x14ac:dyDescent="0.2">
      <c r="A202">
        <v>201</v>
      </c>
      <c r="B202">
        <f t="shared" si="1"/>
        <v>21</v>
      </c>
    </row>
    <row r="203" spans="1:2" x14ac:dyDescent="0.2">
      <c r="A203">
        <v>202</v>
      </c>
      <c r="B203">
        <f t="shared" si="1"/>
        <v>21</v>
      </c>
    </row>
    <row r="204" spans="1:2" x14ac:dyDescent="0.2">
      <c r="A204">
        <v>203</v>
      </c>
      <c r="B204">
        <f t="shared" si="1"/>
        <v>21</v>
      </c>
    </row>
    <row r="205" spans="1:2" x14ac:dyDescent="0.2">
      <c r="A205">
        <v>204</v>
      </c>
      <c r="B205">
        <f t="shared" si="1"/>
        <v>21</v>
      </c>
    </row>
    <row r="206" spans="1:2" x14ac:dyDescent="0.2">
      <c r="A206">
        <v>205</v>
      </c>
      <c r="B206">
        <f t="shared" si="1"/>
        <v>21</v>
      </c>
    </row>
    <row r="207" spans="1:2" x14ac:dyDescent="0.2">
      <c r="A207">
        <v>206</v>
      </c>
      <c r="B207">
        <f t="shared" si="1"/>
        <v>21</v>
      </c>
    </row>
    <row r="208" spans="1:2" x14ac:dyDescent="0.2">
      <c r="A208">
        <v>207</v>
      </c>
      <c r="B208">
        <f t="shared" si="1"/>
        <v>21</v>
      </c>
    </row>
    <row r="209" spans="1:2" x14ac:dyDescent="0.2">
      <c r="A209">
        <v>208</v>
      </c>
      <c r="B209">
        <f t="shared" si="1"/>
        <v>21</v>
      </c>
    </row>
    <row r="210" spans="1:2" x14ac:dyDescent="0.2">
      <c r="A210">
        <v>209</v>
      </c>
      <c r="B210">
        <f t="shared" si="1"/>
        <v>21</v>
      </c>
    </row>
    <row r="211" spans="1:2" x14ac:dyDescent="0.2">
      <c r="A211">
        <v>210</v>
      </c>
      <c r="B211">
        <f t="shared" si="1"/>
        <v>21</v>
      </c>
    </row>
    <row r="212" spans="1:2" x14ac:dyDescent="0.2">
      <c r="A212">
        <v>211</v>
      </c>
      <c r="B212">
        <f t="shared" si="1"/>
        <v>22</v>
      </c>
    </row>
    <row r="213" spans="1:2" x14ac:dyDescent="0.2">
      <c r="A213">
        <v>212</v>
      </c>
      <c r="B213">
        <f t="shared" si="1"/>
        <v>22</v>
      </c>
    </row>
    <row r="214" spans="1:2" x14ac:dyDescent="0.2">
      <c r="A214">
        <v>213</v>
      </c>
      <c r="B214">
        <f t="shared" si="1"/>
        <v>22</v>
      </c>
    </row>
    <row r="215" spans="1:2" x14ac:dyDescent="0.2">
      <c r="A215">
        <v>214</v>
      </c>
      <c r="B215">
        <f t="shared" si="1"/>
        <v>22</v>
      </c>
    </row>
    <row r="216" spans="1:2" x14ac:dyDescent="0.2">
      <c r="A216">
        <v>215</v>
      </c>
      <c r="B216">
        <f t="shared" si="1"/>
        <v>22</v>
      </c>
    </row>
    <row r="217" spans="1:2" x14ac:dyDescent="0.2">
      <c r="A217">
        <v>216</v>
      </c>
      <c r="B217">
        <f t="shared" si="1"/>
        <v>22</v>
      </c>
    </row>
    <row r="218" spans="1:2" x14ac:dyDescent="0.2">
      <c r="A218">
        <v>217</v>
      </c>
      <c r="B218">
        <f t="shared" si="1"/>
        <v>22</v>
      </c>
    </row>
    <row r="219" spans="1:2" x14ac:dyDescent="0.2">
      <c r="A219">
        <v>218</v>
      </c>
      <c r="B219">
        <f t="shared" si="1"/>
        <v>22</v>
      </c>
    </row>
    <row r="220" spans="1:2" x14ac:dyDescent="0.2">
      <c r="A220">
        <v>219</v>
      </c>
      <c r="B220">
        <f t="shared" si="1"/>
        <v>22</v>
      </c>
    </row>
    <row r="221" spans="1:2" x14ac:dyDescent="0.2">
      <c r="A221">
        <v>220</v>
      </c>
      <c r="B221">
        <f t="shared" ref="B221:B250" si="2">ROUNDUP(A221*0.1, 0)</f>
        <v>22</v>
      </c>
    </row>
    <row r="222" spans="1:2" x14ac:dyDescent="0.2">
      <c r="A222">
        <v>221</v>
      </c>
      <c r="B222">
        <f t="shared" si="2"/>
        <v>23</v>
      </c>
    </row>
    <row r="223" spans="1:2" x14ac:dyDescent="0.2">
      <c r="A223">
        <v>222</v>
      </c>
      <c r="B223">
        <f t="shared" si="2"/>
        <v>23</v>
      </c>
    </row>
    <row r="224" spans="1:2" x14ac:dyDescent="0.2">
      <c r="A224">
        <v>223</v>
      </c>
      <c r="B224">
        <f t="shared" si="2"/>
        <v>23</v>
      </c>
    </row>
    <row r="225" spans="1:2" x14ac:dyDescent="0.2">
      <c r="A225">
        <v>224</v>
      </c>
      <c r="B225">
        <f t="shared" si="2"/>
        <v>23</v>
      </c>
    </row>
    <row r="226" spans="1:2" x14ac:dyDescent="0.2">
      <c r="A226">
        <v>225</v>
      </c>
      <c r="B226">
        <f t="shared" si="2"/>
        <v>23</v>
      </c>
    </row>
    <row r="227" spans="1:2" x14ac:dyDescent="0.2">
      <c r="A227">
        <v>226</v>
      </c>
      <c r="B227">
        <f t="shared" si="2"/>
        <v>23</v>
      </c>
    </row>
    <row r="228" spans="1:2" x14ac:dyDescent="0.2">
      <c r="A228">
        <v>227</v>
      </c>
      <c r="B228">
        <f t="shared" si="2"/>
        <v>23</v>
      </c>
    </row>
    <row r="229" spans="1:2" x14ac:dyDescent="0.2">
      <c r="A229">
        <v>228</v>
      </c>
      <c r="B229">
        <f t="shared" si="2"/>
        <v>23</v>
      </c>
    </row>
    <row r="230" spans="1:2" x14ac:dyDescent="0.2">
      <c r="A230">
        <v>229</v>
      </c>
      <c r="B230">
        <f t="shared" si="2"/>
        <v>23</v>
      </c>
    </row>
    <row r="231" spans="1:2" x14ac:dyDescent="0.2">
      <c r="A231">
        <v>230</v>
      </c>
      <c r="B231">
        <f t="shared" si="2"/>
        <v>23</v>
      </c>
    </row>
    <row r="232" spans="1:2" x14ac:dyDescent="0.2">
      <c r="A232">
        <v>231</v>
      </c>
      <c r="B232">
        <f t="shared" si="2"/>
        <v>24</v>
      </c>
    </row>
    <row r="233" spans="1:2" x14ac:dyDescent="0.2">
      <c r="A233">
        <v>232</v>
      </c>
      <c r="B233">
        <f t="shared" si="2"/>
        <v>24</v>
      </c>
    </row>
    <row r="234" spans="1:2" x14ac:dyDescent="0.2">
      <c r="A234">
        <v>233</v>
      </c>
      <c r="B234">
        <f t="shared" si="2"/>
        <v>24</v>
      </c>
    </row>
    <row r="235" spans="1:2" x14ac:dyDescent="0.2">
      <c r="A235">
        <v>234</v>
      </c>
      <c r="B235">
        <f t="shared" si="2"/>
        <v>24</v>
      </c>
    </row>
    <row r="236" spans="1:2" x14ac:dyDescent="0.2">
      <c r="A236">
        <v>235</v>
      </c>
      <c r="B236">
        <f t="shared" si="2"/>
        <v>24</v>
      </c>
    </row>
    <row r="237" spans="1:2" x14ac:dyDescent="0.2">
      <c r="A237">
        <v>236</v>
      </c>
      <c r="B237">
        <f t="shared" si="2"/>
        <v>24</v>
      </c>
    </row>
    <row r="238" spans="1:2" x14ac:dyDescent="0.2">
      <c r="A238">
        <v>237</v>
      </c>
      <c r="B238">
        <f t="shared" si="2"/>
        <v>24</v>
      </c>
    </row>
    <row r="239" spans="1:2" x14ac:dyDescent="0.2">
      <c r="A239">
        <v>238</v>
      </c>
      <c r="B239">
        <f t="shared" si="2"/>
        <v>24</v>
      </c>
    </row>
    <row r="240" spans="1:2" x14ac:dyDescent="0.2">
      <c r="A240">
        <v>239</v>
      </c>
      <c r="B240">
        <f t="shared" si="2"/>
        <v>24</v>
      </c>
    </row>
    <row r="241" spans="1:2" x14ac:dyDescent="0.2">
      <c r="A241">
        <v>240</v>
      </c>
      <c r="B241">
        <f t="shared" si="2"/>
        <v>24</v>
      </c>
    </row>
    <row r="242" spans="1:2" x14ac:dyDescent="0.2">
      <c r="A242">
        <v>241</v>
      </c>
      <c r="B242">
        <f t="shared" si="2"/>
        <v>25</v>
      </c>
    </row>
    <row r="243" spans="1:2" x14ac:dyDescent="0.2">
      <c r="A243">
        <v>242</v>
      </c>
      <c r="B243">
        <f t="shared" si="2"/>
        <v>25</v>
      </c>
    </row>
    <row r="244" spans="1:2" x14ac:dyDescent="0.2">
      <c r="A244">
        <v>243</v>
      </c>
      <c r="B244">
        <f t="shared" si="2"/>
        <v>25</v>
      </c>
    </row>
    <row r="245" spans="1:2" x14ac:dyDescent="0.2">
      <c r="A245">
        <v>244</v>
      </c>
      <c r="B245">
        <f t="shared" si="2"/>
        <v>25</v>
      </c>
    </row>
    <row r="246" spans="1:2" x14ac:dyDescent="0.2">
      <c r="A246">
        <v>245</v>
      </c>
      <c r="B246">
        <f t="shared" si="2"/>
        <v>25</v>
      </c>
    </row>
    <row r="247" spans="1:2" x14ac:dyDescent="0.2">
      <c r="A247">
        <v>246</v>
      </c>
      <c r="B247">
        <f t="shared" si="2"/>
        <v>25</v>
      </c>
    </row>
    <row r="248" spans="1:2" x14ac:dyDescent="0.2">
      <c r="A248">
        <v>247</v>
      </c>
      <c r="B248">
        <f t="shared" si="2"/>
        <v>25</v>
      </c>
    </row>
    <row r="249" spans="1:2" x14ac:dyDescent="0.2">
      <c r="A249">
        <v>248</v>
      </c>
      <c r="B249">
        <f t="shared" si="2"/>
        <v>25</v>
      </c>
    </row>
    <row r="250" spans="1:2" x14ac:dyDescent="0.2">
      <c r="A250">
        <v>249</v>
      </c>
      <c r="B250">
        <f t="shared" si="2"/>
        <v>25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JFS Lead sheet</vt:lpstr>
      <vt:lpstr>Any Sample Size</vt:lpstr>
      <vt:lpstr>Sheet3</vt:lpstr>
      <vt:lpstr>small population</vt:lpstr>
    </vt:vector>
  </TitlesOfParts>
  <Company>Ohio Auditor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R. Porter</dc:creator>
  <cp:lastModifiedBy>Teresa M. Hicks</cp:lastModifiedBy>
  <cp:lastPrinted>2019-03-06T16:12:30Z</cp:lastPrinted>
  <dcterms:created xsi:type="dcterms:W3CDTF">2011-02-08T13:28:04Z</dcterms:created>
  <dcterms:modified xsi:type="dcterms:W3CDTF">2023-07-27T17:10:36Z</dcterms:modified>
  <cp:contentStatus>S:\CFAE\A&amp;A\Practice aids - after clarity\ASDF - A-133 Controls_Substantive - Done\UG\Sept 17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tiveLinkConverted">
    <vt:bool>true</vt:bool>
  </property>
</Properties>
</file>